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4_2025/"/>
    </mc:Choice>
  </mc:AlternateContent>
  <xr:revisionPtr revIDLastSave="0" documentId="8_{428BC944-A959-4475-AAE0-35A911AED137}" xr6:coauthVersionLast="47" xr6:coauthVersionMax="47" xr10:uidLastSave="{00000000-0000-0000-0000-000000000000}"/>
  <bookViews>
    <workbookView xWindow="-108" yWindow="-108" windowWidth="23256" windowHeight="12456" tabRatio="643" activeTab="2" xr2:uid="{00000000-000D-0000-FFFF-FFFF00000000}"/>
  </bookViews>
  <sheets>
    <sheet name="Senior-Veterans" sheetId="33" r:id="rId1"/>
    <sheet name="Cadets" sheetId="21" r:id="rId2"/>
    <sheet name="Benjamins" sheetId="19" r:id="rId3"/>
    <sheet name="Statistiques" sheetId="32" r:id="rId4"/>
    <sheet name="Selection CN franconville" sheetId="34" r:id="rId5"/>
  </sheets>
  <definedNames>
    <definedName name="_xlnm._FilterDatabase" localSheetId="2" hidden="1">Benjamins!$B$10:$J$33</definedName>
    <definedName name="_xlnm._FilterDatabase" localSheetId="1" hidden="1">Cadets!$B$10:$J$33</definedName>
    <definedName name="_xlnm._FilterDatabase" localSheetId="0" hidden="1">'Senior-Veterans'!$B$10:$N$38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9" l="1"/>
  <c r="A19" i="19"/>
  <c r="J19" i="19"/>
  <c r="F19" i="19"/>
  <c r="I19" i="19" s="1"/>
  <c r="J18" i="19"/>
  <c r="F21" i="21"/>
  <c r="I21" i="21" s="1"/>
  <c r="F15" i="19"/>
  <c r="I15" i="19" s="1"/>
  <c r="F17" i="19"/>
  <c r="I17" i="19" s="1"/>
  <c r="F18" i="19"/>
  <c r="I18" i="19" s="1"/>
  <c r="F20" i="19"/>
  <c r="I20" i="19" s="1"/>
  <c r="F21" i="19"/>
  <c r="I21" i="19" s="1"/>
  <c r="F22" i="19"/>
  <c r="I22" i="19" s="1"/>
  <c r="F23" i="19"/>
  <c r="I23" i="19" s="1"/>
  <c r="F24" i="19"/>
  <c r="I24" i="19" s="1"/>
  <c r="F25" i="19"/>
  <c r="I25" i="19" s="1"/>
  <c r="F26" i="19"/>
  <c r="I26" i="19" s="1"/>
  <c r="F27" i="19"/>
  <c r="I27" i="19" s="1"/>
  <c r="F28" i="19"/>
  <c r="I28" i="19" s="1"/>
  <c r="F29" i="19"/>
  <c r="I29" i="19" s="1"/>
  <c r="F30" i="19"/>
  <c r="I30" i="19" s="1"/>
  <c r="F31" i="19"/>
  <c r="I31" i="19" s="1"/>
  <c r="F32" i="19"/>
  <c r="I32" i="19" s="1"/>
  <c r="F33" i="19"/>
  <c r="I33" i="19" s="1"/>
  <c r="F11" i="21"/>
  <c r="F22" i="33"/>
  <c r="N22" i="33"/>
  <c r="A22" i="33" s="1"/>
  <c r="L22" i="33"/>
  <c r="J22" i="33"/>
  <c r="H22" i="33"/>
  <c r="N21" i="33"/>
  <c r="A21" i="33" s="1"/>
  <c r="L21" i="33"/>
  <c r="M21" i="33" s="1"/>
  <c r="J21" i="33"/>
  <c r="H21" i="33"/>
  <c r="F21" i="33"/>
  <c r="N20" i="33"/>
  <c r="A20" i="33" s="1"/>
  <c r="L20" i="33"/>
  <c r="J20" i="33"/>
  <c r="H20" i="33"/>
  <c r="M20" i="33" s="1"/>
  <c r="F20" i="33"/>
  <c r="N18" i="33"/>
  <c r="A18" i="33" s="1"/>
  <c r="F37" i="33"/>
  <c r="H28" i="33"/>
  <c r="H19" i="33"/>
  <c r="H29" i="33"/>
  <c r="H30" i="33"/>
  <c r="H14" i="33"/>
  <c r="H31" i="33"/>
  <c r="H12" i="33"/>
  <c r="H15" i="33"/>
  <c r="H32" i="33"/>
  <c r="H33" i="33"/>
  <c r="H16" i="33"/>
  <c r="H34" i="33"/>
  <c r="H35" i="33"/>
  <c r="H36" i="33"/>
  <c r="H37" i="33"/>
  <c r="H38" i="33"/>
  <c r="H18" i="33"/>
  <c r="H23" i="33"/>
  <c r="J23" i="33"/>
  <c r="J28" i="33"/>
  <c r="J19" i="33"/>
  <c r="J29" i="33"/>
  <c r="J30" i="33"/>
  <c r="J14" i="33"/>
  <c r="J31" i="33"/>
  <c r="J12" i="33"/>
  <c r="J15" i="33"/>
  <c r="J32" i="33"/>
  <c r="J33" i="33"/>
  <c r="J16" i="33"/>
  <c r="J34" i="33"/>
  <c r="J35" i="33"/>
  <c r="J36" i="33"/>
  <c r="J37" i="33"/>
  <c r="J38" i="33"/>
  <c r="J18" i="33"/>
  <c r="J27" i="33"/>
  <c r="J11" i="33"/>
  <c r="J26" i="33"/>
  <c r="J25" i="33"/>
  <c r="J24" i="33"/>
  <c r="J17" i="33"/>
  <c r="J13" i="33"/>
  <c r="L13" i="33"/>
  <c r="L17" i="33"/>
  <c r="L24" i="33"/>
  <c r="L25" i="33"/>
  <c r="L26" i="33"/>
  <c r="L11" i="33"/>
  <c r="L27" i="33"/>
  <c r="L28" i="33"/>
  <c r="L19" i="33"/>
  <c r="L29" i="33"/>
  <c r="L30" i="33"/>
  <c r="L14" i="33"/>
  <c r="L31" i="33"/>
  <c r="L12" i="33"/>
  <c r="L15" i="33"/>
  <c r="L32" i="33"/>
  <c r="L33" i="33"/>
  <c r="L16" i="33"/>
  <c r="L34" i="33"/>
  <c r="L35" i="33"/>
  <c r="L36" i="33"/>
  <c r="L37" i="33"/>
  <c r="L38" i="33"/>
  <c r="L18" i="33"/>
  <c r="L23" i="33"/>
  <c r="N38" i="33"/>
  <c r="A38" i="33" s="1"/>
  <c r="N36" i="33"/>
  <c r="A36" i="33" s="1"/>
  <c r="F38" i="33"/>
  <c r="F36" i="33"/>
  <c r="N35" i="33"/>
  <c r="A35" i="33" s="1"/>
  <c r="N16" i="33"/>
  <c r="A16" i="33" s="1"/>
  <c r="N33" i="33"/>
  <c r="A33" i="33" s="1"/>
  <c r="N15" i="33"/>
  <c r="A15" i="33" s="1"/>
  <c r="N31" i="33"/>
  <c r="A31" i="33" s="1"/>
  <c r="N14" i="33"/>
  <c r="A14" i="33" s="1"/>
  <c r="N30" i="33"/>
  <c r="A30" i="33" s="1"/>
  <c r="N29" i="33"/>
  <c r="A29" i="33" s="1"/>
  <c r="H13" i="33"/>
  <c r="H17" i="33"/>
  <c r="H24" i="33"/>
  <c r="H26" i="33"/>
  <c r="H11" i="33"/>
  <c r="H25" i="33"/>
  <c r="H27" i="33"/>
  <c r="G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5" i="19"/>
  <c r="H14" i="19"/>
  <c r="H16" i="19"/>
  <c r="H13" i="19"/>
  <c r="H12" i="19"/>
  <c r="H11" i="19"/>
  <c r="G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11" i="21"/>
  <c r="H13" i="21"/>
  <c r="H20" i="21"/>
  <c r="H14" i="21"/>
  <c r="H16" i="21"/>
  <c r="H18" i="21"/>
  <c r="H12" i="21"/>
  <c r="H17" i="21"/>
  <c r="H19" i="21"/>
  <c r="H15" i="21"/>
  <c r="I39" i="33"/>
  <c r="F13" i="33"/>
  <c r="F17" i="33"/>
  <c r="F23" i="33"/>
  <c r="F24" i="33"/>
  <c r="F26" i="33"/>
  <c r="F11" i="33"/>
  <c r="F28" i="33"/>
  <c r="F25" i="33"/>
  <c r="F27" i="33"/>
  <c r="F19" i="33"/>
  <c r="F12" i="33"/>
  <c r="F32" i="33"/>
  <c r="F34" i="33"/>
  <c r="F29" i="33"/>
  <c r="F30" i="33"/>
  <c r="F14" i="33"/>
  <c r="F31" i="33"/>
  <c r="F15" i="33"/>
  <c r="F33" i="33"/>
  <c r="F16" i="33"/>
  <c r="F35" i="33"/>
  <c r="F18" i="33"/>
  <c r="K39" i="33"/>
  <c r="G39" i="33"/>
  <c r="F30" i="21"/>
  <c r="I30" i="21" s="1"/>
  <c r="F19" i="21"/>
  <c r="I19" i="21" s="1"/>
  <c r="F17" i="21"/>
  <c r="I17" i="21" s="1"/>
  <c r="F12" i="21"/>
  <c r="I12" i="21" s="1"/>
  <c r="F18" i="21"/>
  <c r="I18" i="21" s="1"/>
  <c r="F16" i="21"/>
  <c r="I16" i="21" s="1"/>
  <c r="F14" i="21"/>
  <c r="I14" i="21" s="1"/>
  <c r="F20" i="21"/>
  <c r="I20" i="21" s="1"/>
  <c r="I11" i="21"/>
  <c r="F23" i="21"/>
  <c r="I23" i="21" s="1"/>
  <c r="F24" i="21"/>
  <c r="I24" i="21" s="1"/>
  <c r="F25" i="21"/>
  <c r="I25" i="21" s="1"/>
  <c r="F28" i="21"/>
  <c r="I28" i="21" s="1"/>
  <c r="F29" i="21"/>
  <c r="I29" i="21" s="1"/>
  <c r="F22" i="21"/>
  <c r="I22" i="21" s="1"/>
  <c r="F26" i="21"/>
  <c r="I26" i="21" s="1"/>
  <c r="F27" i="21"/>
  <c r="I27" i="21" s="1"/>
  <c r="F13" i="21"/>
  <c r="I13" i="21" s="1"/>
  <c r="F31" i="21"/>
  <c r="I31" i="21" s="1"/>
  <c r="F32" i="21"/>
  <c r="I32" i="21" s="1"/>
  <c r="F33" i="21"/>
  <c r="I33" i="21" s="1"/>
  <c r="J13" i="21"/>
  <c r="A13" i="21" s="1"/>
  <c r="J27" i="21"/>
  <c r="A27" i="21" s="1"/>
  <c r="J26" i="21"/>
  <c r="A26" i="21" s="1"/>
  <c r="J22" i="21"/>
  <c r="A22" i="21" s="1"/>
  <c r="F15" i="21"/>
  <c r="I15" i="21" s="1"/>
  <c r="E34" i="21"/>
  <c r="J29" i="21"/>
  <c r="A29" i="21" s="1"/>
  <c r="J30" i="21"/>
  <c r="A30" i="21" s="1"/>
  <c r="E39" i="33"/>
  <c r="N37" i="33"/>
  <c r="A37" i="33" s="1"/>
  <c r="N34" i="33"/>
  <c r="A34" i="33" s="1"/>
  <c r="N32" i="33"/>
  <c r="A32" i="33" s="1"/>
  <c r="N12" i="33"/>
  <c r="A12" i="33" s="1"/>
  <c r="N19" i="33"/>
  <c r="A19" i="33" s="1"/>
  <c r="N27" i="33"/>
  <c r="A27" i="33" s="1"/>
  <c r="N25" i="33"/>
  <c r="A25" i="33" s="1"/>
  <c r="N28" i="33"/>
  <c r="A28" i="33" s="1"/>
  <c r="N11" i="33"/>
  <c r="A11" i="33" s="1"/>
  <c r="N26" i="33"/>
  <c r="A26" i="33" s="1"/>
  <c r="N24" i="33"/>
  <c r="A24" i="33" s="1"/>
  <c r="N23" i="33"/>
  <c r="A23" i="33" s="1"/>
  <c r="N17" i="33"/>
  <c r="A17" i="33" s="1"/>
  <c r="N13" i="33"/>
  <c r="A13" i="33" s="1"/>
  <c r="J11" i="19"/>
  <c r="A11" i="19" s="1"/>
  <c r="F11" i="19"/>
  <c r="I11" i="19" s="1"/>
  <c r="E34" i="19"/>
  <c r="J28" i="21"/>
  <c r="A28" i="21" s="1"/>
  <c r="J25" i="21"/>
  <c r="A25" i="21" s="1"/>
  <c r="J24" i="21"/>
  <c r="A24" i="21" s="1"/>
  <c r="J23" i="21"/>
  <c r="A23" i="21" s="1"/>
  <c r="J21" i="21"/>
  <c r="A21" i="21" s="1"/>
  <c r="J11" i="21"/>
  <c r="A11" i="21" s="1"/>
  <c r="A31" i="21"/>
  <c r="A32" i="21"/>
  <c r="A33" i="21"/>
  <c r="J20" i="21"/>
  <c r="A20" i="21" s="1"/>
  <c r="J14" i="21"/>
  <c r="A14" i="21" s="1"/>
  <c r="J16" i="21"/>
  <c r="A16" i="21" s="1"/>
  <c r="J18" i="21"/>
  <c r="A18" i="21" s="1"/>
  <c r="J12" i="21"/>
  <c r="A12" i="21" s="1"/>
  <c r="J17" i="21"/>
  <c r="A17" i="21" s="1"/>
  <c r="J19" i="21"/>
  <c r="A19" i="21" s="1"/>
  <c r="J15" i="21"/>
  <c r="A15" i="21" s="1"/>
  <c r="J17" i="19"/>
  <c r="A17" i="19" s="1"/>
  <c r="J15" i="19"/>
  <c r="J14" i="19"/>
  <c r="F14" i="19"/>
  <c r="I14" i="19" s="1"/>
  <c r="J16" i="19"/>
  <c r="A16" i="19" s="1"/>
  <c r="F16" i="19"/>
  <c r="I16" i="19" s="1"/>
  <c r="J13" i="19"/>
  <c r="A13" i="19" s="1"/>
  <c r="F13" i="19"/>
  <c r="I13" i="19" s="1"/>
  <c r="J12" i="19"/>
  <c r="A12" i="19" s="1"/>
  <c r="F12" i="19"/>
  <c r="I12" i="19" s="1"/>
  <c r="M22" i="33" l="1"/>
  <c r="M35" i="33"/>
  <c r="M33" i="33"/>
  <c r="M16" i="33"/>
  <c r="M34" i="33"/>
  <c r="M36" i="33"/>
  <c r="M38" i="33"/>
  <c r="M18" i="33"/>
  <c r="M30" i="33"/>
  <c r="M31" i="33"/>
  <c r="M14" i="33"/>
  <c r="M37" i="33"/>
  <c r="M23" i="33"/>
  <c r="M28" i="33"/>
  <c r="M19" i="33"/>
  <c r="M29" i="33"/>
  <c r="M12" i="33"/>
  <c r="M15" i="33"/>
  <c r="M32" i="33"/>
  <c r="M27" i="33"/>
  <c r="M11" i="33"/>
  <c r="M26" i="33"/>
  <c r="M25" i="33"/>
  <c r="M24" i="33"/>
  <c r="M17" i="33"/>
  <c r="M13" i="33"/>
</calcChain>
</file>

<file path=xl/sharedStrings.xml><?xml version="1.0" encoding="utf-8"?>
<sst xmlns="http://schemas.openxmlformats.org/spreadsheetml/2006/main" count="148" uniqueCount="97">
  <si>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</si>
  <si>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</si>
  <si>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</si>
  <si>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</si>
  <si>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</si>
  <si>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</si>
  <si>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</si>
  <si>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</si>
  <si>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</si>
  <si>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</si>
  <si>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</si>
  <si>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ROBERT</t>
  </si>
  <si>
    <t>nb tireurs bretons</t>
  </si>
  <si>
    <t>Jules</t>
  </si>
  <si>
    <t>Benoit</t>
  </si>
  <si>
    <t>LANNIONASPTT</t>
  </si>
  <si>
    <t>Alexis</t>
  </si>
  <si>
    <t>Guillaume</t>
  </si>
  <si>
    <t>Mathieu</t>
  </si>
  <si>
    <t>Championnat de Bretagne Guimgamp</t>
  </si>
  <si>
    <t>CN Franconville</t>
  </si>
  <si>
    <t>Nicolas</t>
  </si>
  <si>
    <t>Malik</t>
  </si>
  <si>
    <t>Mehdi</t>
  </si>
  <si>
    <t>Jean Lionel</t>
  </si>
  <si>
    <t>Ronan</t>
  </si>
  <si>
    <t>DALAUDIER</t>
  </si>
  <si>
    <t>LABAT</t>
  </si>
  <si>
    <t>CHEVAL</t>
  </si>
  <si>
    <t>LE CLERC</t>
  </si>
  <si>
    <t>CARIMALO</t>
  </si>
  <si>
    <t>DENIEUL</t>
  </si>
  <si>
    <t>CEP Fougeres</t>
  </si>
  <si>
    <t>AEG</t>
  </si>
  <si>
    <t>Championnat de Bretagne Guingamp</t>
  </si>
  <si>
    <t>Raphaëlle</t>
  </si>
  <si>
    <t>Goulven</t>
  </si>
  <si>
    <t>Jonas</t>
  </si>
  <si>
    <t>Emilien</t>
  </si>
  <si>
    <t>Clervie</t>
  </si>
  <si>
    <t>Piers</t>
  </si>
  <si>
    <t>LE PROVOST</t>
  </si>
  <si>
    <t>DE ROECK</t>
  </si>
  <si>
    <t>CHOISY BERNARD</t>
  </si>
  <si>
    <t>CULVERHOUSE</t>
  </si>
  <si>
    <t>DALAUDIER DESMOT</t>
  </si>
  <si>
    <t>BESNARD</t>
  </si>
  <si>
    <t>BREET</t>
  </si>
  <si>
    <t>Classement benjamin mixte</t>
  </si>
  <si>
    <t>Classement Cadet mixte</t>
  </si>
  <si>
    <t>Classement Laser Hommes Senior-Vétéran</t>
  </si>
  <si>
    <t>Nil</t>
  </si>
  <si>
    <t>Naela</t>
  </si>
  <si>
    <t>Marley</t>
  </si>
  <si>
    <t>Maëlyss</t>
  </si>
  <si>
    <t xml:space="preserve"> Mayeul</t>
  </si>
  <si>
    <t>BLANCHET</t>
  </si>
  <si>
    <t>LE FLOC'H</t>
  </si>
  <si>
    <t>FEESER-COTTIN</t>
  </si>
  <si>
    <t>MONCHATRE</t>
  </si>
  <si>
    <t>IWANSKI</t>
  </si>
  <si>
    <t>Maximilien</t>
  </si>
  <si>
    <t>Circuit international Colmar</t>
  </si>
  <si>
    <t>CF St Gilles Croix de Vie</t>
  </si>
  <si>
    <t>1 DALAUDIER Nicolas</t>
  </si>
  <si>
    <t>2 LABAT Malik</t>
  </si>
  <si>
    <t>3 CARIMALO Ronan</t>
  </si>
  <si>
    <t>4 IWANSKI Maximilien</t>
  </si>
  <si>
    <t>5 LE CLERC Guillaume</t>
  </si>
  <si>
    <t>6 ROBERT Jean Lionel</t>
  </si>
  <si>
    <t>7 CHEVAL Mehdi</t>
  </si>
  <si>
    <t>8 LE HAN Mathieu</t>
  </si>
  <si>
    <t>9 DENIEUL Benoit</t>
  </si>
  <si>
    <t>10 LEDOGARD Luke</t>
  </si>
  <si>
    <t>11 BELANGER Bénédicte</t>
  </si>
  <si>
    <t>12 DONAL Ewen</t>
  </si>
  <si>
    <t>LE HAN</t>
  </si>
  <si>
    <t>LEDOGARD</t>
  </si>
  <si>
    <t>Bénédicte</t>
  </si>
  <si>
    <t>Luke</t>
  </si>
  <si>
    <t>BELANGER</t>
  </si>
  <si>
    <t>DONAL</t>
  </si>
  <si>
    <t>Ewen</t>
  </si>
  <si>
    <t>DRONNE</t>
  </si>
  <si>
    <t>GODEST</t>
  </si>
  <si>
    <t>Noan</t>
  </si>
  <si>
    <t>Adam</t>
  </si>
  <si>
    <t>MOREAU</t>
  </si>
  <si>
    <t>Matys</t>
  </si>
  <si>
    <t>PERSON</t>
  </si>
  <si>
    <t>JEGOU</t>
  </si>
  <si>
    <t>MEYNIER</t>
  </si>
  <si>
    <t>Pierre</t>
  </si>
  <si>
    <t>DAUPHIN</t>
  </si>
  <si>
    <t>Tilio</t>
  </si>
  <si>
    <t>PECHON DAVID</t>
  </si>
  <si>
    <t>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</si>
</sst>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4" fillId="0" borderId="0" xfId="0" applyFont="1" applyAlignment="1">
      <alignment horizontal="center"/>
    </xf>
    <xf numFmtId="1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workbookViewId="0">
      <pane xSplit="3" ySplit="10" topLeftCell="D11" activePane="bottomRight" state="frozenSplit"/>
      <selection activeCell="A11" sqref="A11"/>
      <selection pane="topRight" activeCell="A11" sqref="A11"/>
      <selection pane="bottomLeft" activeCell="A11" sqref="A11"/>
      <selection pane="bottomRight" activeCell="B23" sqref="B23:C23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3" max="3" width="18.44140625" bestFit="1" customWidth="1"/>
    <col min="4" max="4" width="13.109375" bestFit="1" customWidth="1"/>
    <col min="5" max="5" width="21.5546875" customWidth="1"/>
    <col min="6" max="6" width="22.109375" customWidth="1"/>
    <col min="7" max="7" width="11.44140625" customWidth="1"/>
    <col min="8" max="8" width="20" customWidth="1"/>
    <col min="9" max="9" width="11.44140625" customWidth="1"/>
    <col min="10" max="10" width="20" customWidth="1"/>
    <col min="11" max="11" width="11.44140625" customWidth="1"/>
    <col min="12" max="12" width="20" customWidth="1"/>
    <col min="13" max="13" width="11.44140625" customWidth="1"/>
    <col min="14" max="14" width="20.109375" customWidth="1"/>
    <col min="15" max="15" width="11.44140625" customWidth="1"/>
    <col min="16" max="16" width="23" customWidth="1"/>
    <col min="18" max="18" width="18.33203125" bestFit="1" customWidth="1"/>
  </cols>
  <sheetData>
    <row r="1" spans="1:17" ht="31.2" x14ac:dyDescent="0.6">
      <c r="A1" s="17" t="s">
        <v>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3" spans="1:17" x14ac:dyDescent="0.3">
      <c r="B3" s="2"/>
    </row>
    <row r="4" spans="1:17" x14ac:dyDescent="0.3">
      <c r="B4" s="2"/>
      <c r="C4" s="3"/>
    </row>
    <row r="6" spans="1:17" x14ac:dyDescent="0.3">
      <c r="D6" s="1" t="s">
        <v>0</v>
      </c>
      <c r="E6" s="11" t="s">
        <v>19</v>
      </c>
      <c r="F6" s="11"/>
      <c r="G6" s="11" t="s">
        <v>20</v>
      </c>
      <c r="H6" s="11"/>
      <c r="I6" s="11" t="s">
        <v>62</v>
      </c>
      <c r="J6" s="11"/>
      <c r="K6" s="11" t="s">
        <v>63</v>
      </c>
      <c r="L6" s="11"/>
    </row>
    <row r="7" spans="1:17" x14ac:dyDescent="0.3">
      <c r="D7" s="1" t="s">
        <v>10</v>
      </c>
      <c r="E7" s="12">
        <v>3</v>
      </c>
      <c r="F7" s="13"/>
      <c r="G7" s="12">
        <v>5</v>
      </c>
      <c r="H7" s="13"/>
      <c r="I7" s="12">
        <v>6</v>
      </c>
      <c r="J7" s="13"/>
      <c r="K7" s="12">
        <v>6</v>
      </c>
      <c r="L7" s="13"/>
    </row>
    <row r="8" spans="1:17" x14ac:dyDescent="0.3">
      <c r="D8" s="1" t="s">
        <v>1</v>
      </c>
      <c r="E8" s="14">
        <v>45627</v>
      </c>
      <c r="F8" s="14"/>
      <c r="G8" s="14">
        <v>45703</v>
      </c>
      <c r="H8" s="14"/>
      <c r="I8" s="14">
        <v>45745</v>
      </c>
      <c r="J8" s="14"/>
      <c r="K8" s="14">
        <v>45815</v>
      </c>
      <c r="L8" s="14"/>
    </row>
    <row r="9" spans="1:17" x14ac:dyDescent="0.3">
      <c r="D9" s="1" t="s">
        <v>2</v>
      </c>
      <c r="E9" s="11">
        <v>12</v>
      </c>
      <c r="F9" s="11"/>
      <c r="G9" s="11"/>
      <c r="H9" s="11"/>
      <c r="I9" s="11"/>
      <c r="J9" s="11"/>
      <c r="K9" s="11"/>
      <c r="L9" s="11"/>
    </row>
    <row r="10" spans="1:17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</row>
    <row r="11" spans="1:17" x14ac:dyDescent="0.3">
      <c r="A11" s="5">
        <f t="shared" ref="A11:A38" si="0">N11</f>
        <v>1</v>
      </c>
      <c r="B11" s="6" t="s">
        <v>26</v>
      </c>
      <c r="C11" s="6" t="s">
        <v>21</v>
      </c>
      <c r="D11" s="6" t="s">
        <v>32</v>
      </c>
      <c r="E11" s="7">
        <v>1</v>
      </c>
      <c r="F11" s="7">
        <f t="shared" ref="F11:F21" si="1">IF(E11=0,,($E$9-E11)*$E$7*100/$E$9)</f>
        <v>275</v>
      </c>
      <c r="G11" s="7"/>
      <c r="H11" s="7">
        <f t="shared" ref="H11:H38" si="2">IF(G11=0,,($G$9-G11)*$G$7*100/$G$9)</f>
        <v>0</v>
      </c>
      <c r="I11" s="7"/>
      <c r="J11" s="7">
        <f t="shared" ref="J11:J22" si="3">IF(I11=0,,($G$9-I11)*$G$7*100/$G$9)</f>
        <v>0</v>
      </c>
      <c r="K11" s="7"/>
      <c r="L11" s="7">
        <f t="shared" ref="L11:L38" si="4">IF(K11=0,,($K$9-K11)*$K$7*100/$K$9)</f>
        <v>0</v>
      </c>
      <c r="M11" s="8">
        <f t="shared" ref="M11:M38" si="5">SUM(F11,H11,J11,L11)</f>
        <v>275</v>
      </c>
      <c r="N11" s="7">
        <f t="shared" ref="N11:N38" si="6">ROW(B11)-10</f>
        <v>1</v>
      </c>
    </row>
    <row r="12" spans="1:17" x14ac:dyDescent="0.3">
      <c r="A12" s="5">
        <f t="shared" si="0"/>
        <v>2</v>
      </c>
      <c r="B12" s="6" t="s">
        <v>27</v>
      </c>
      <c r="C12" s="6" t="s">
        <v>22</v>
      </c>
      <c r="D12" s="6" t="s">
        <v>33</v>
      </c>
      <c r="E12" s="7">
        <v>2</v>
      </c>
      <c r="F12" s="7">
        <f t="shared" si="1"/>
        <v>250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8">
        <f t="shared" si="5"/>
        <v>250</v>
      </c>
      <c r="N12" s="6">
        <f t="shared" si="6"/>
        <v>2</v>
      </c>
    </row>
    <row r="13" spans="1:17" x14ac:dyDescent="0.3">
      <c r="A13" s="5">
        <f t="shared" si="0"/>
        <v>3</v>
      </c>
      <c r="B13" s="6" t="s">
        <v>30</v>
      </c>
      <c r="C13" s="6" t="s">
        <v>25</v>
      </c>
      <c r="D13" s="6" t="s">
        <v>33</v>
      </c>
      <c r="E13" s="7">
        <v>3</v>
      </c>
      <c r="F13" s="7">
        <f t="shared" si="1"/>
        <v>225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8">
        <f t="shared" si="5"/>
        <v>225</v>
      </c>
      <c r="N13" s="7">
        <f t="shared" si="6"/>
        <v>3</v>
      </c>
    </row>
    <row r="14" spans="1:17" x14ac:dyDescent="0.3">
      <c r="A14" s="5">
        <f t="shared" si="0"/>
        <v>4</v>
      </c>
      <c r="B14" s="6" t="s">
        <v>60</v>
      </c>
      <c r="C14" s="6" t="s">
        <v>61</v>
      </c>
      <c r="D14" s="6"/>
      <c r="E14" s="6">
        <v>4</v>
      </c>
      <c r="F14" s="7">
        <f t="shared" si="1"/>
        <v>200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8">
        <f t="shared" si="5"/>
        <v>200</v>
      </c>
      <c r="N14" s="6">
        <f t="shared" si="6"/>
        <v>4</v>
      </c>
    </row>
    <row r="15" spans="1:17" x14ac:dyDescent="0.3">
      <c r="A15" s="5">
        <f t="shared" si="0"/>
        <v>5</v>
      </c>
      <c r="B15" s="6" t="s">
        <v>29</v>
      </c>
      <c r="C15" s="6" t="s">
        <v>17</v>
      </c>
      <c r="D15" s="6" t="s">
        <v>33</v>
      </c>
      <c r="E15" s="6">
        <v>5</v>
      </c>
      <c r="F15" s="7">
        <f t="shared" si="1"/>
        <v>175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8">
        <f t="shared" si="5"/>
        <v>175</v>
      </c>
      <c r="N15" s="6">
        <f t="shared" si="6"/>
        <v>5</v>
      </c>
    </row>
    <row r="16" spans="1:17" x14ac:dyDescent="0.3">
      <c r="A16" s="5">
        <f t="shared" si="0"/>
        <v>6</v>
      </c>
      <c r="B16" s="6" t="s">
        <v>11</v>
      </c>
      <c r="C16" s="6" t="s">
        <v>24</v>
      </c>
      <c r="D16" s="6" t="s">
        <v>32</v>
      </c>
      <c r="E16" s="6">
        <v>6</v>
      </c>
      <c r="F16" s="7">
        <f t="shared" si="1"/>
        <v>150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8">
        <f t="shared" si="5"/>
        <v>150</v>
      </c>
      <c r="N16" s="6">
        <f t="shared" si="6"/>
        <v>6</v>
      </c>
    </row>
    <row r="17" spans="1:14" x14ac:dyDescent="0.3">
      <c r="A17" s="5">
        <f t="shared" si="0"/>
        <v>7</v>
      </c>
      <c r="B17" s="6" t="s">
        <v>28</v>
      </c>
      <c r="C17" s="6" t="s">
        <v>23</v>
      </c>
      <c r="D17" s="6" t="s">
        <v>33</v>
      </c>
      <c r="E17" s="7">
        <v>7</v>
      </c>
      <c r="F17" s="7">
        <f t="shared" si="1"/>
        <v>125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8">
        <f t="shared" si="5"/>
        <v>125</v>
      </c>
      <c r="N17" s="7">
        <f t="shared" si="6"/>
        <v>7</v>
      </c>
    </row>
    <row r="18" spans="1:14" x14ac:dyDescent="0.3">
      <c r="A18" s="5">
        <f t="shared" si="0"/>
        <v>8</v>
      </c>
      <c r="B18" s="6" t="s">
        <v>76</v>
      </c>
      <c r="C18" s="6"/>
      <c r="D18" s="6"/>
      <c r="E18" s="6">
        <v>8</v>
      </c>
      <c r="F18" s="7">
        <f t="shared" si="1"/>
        <v>100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8">
        <f t="shared" si="5"/>
        <v>100</v>
      </c>
      <c r="N18" s="6">
        <f t="shared" si="6"/>
        <v>8</v>
      </c>
    </row>
    <row r="19" spans="1:14" x14ac:dyDescent="0.3">
      <c r="A19" s="5">
        <f t="shared" si="0"/>
        <v>9</v>
      </c>
      <c r="B19" s="6" t="s">
        <v>31</v>
      </c>
      <c r="C19" s="6" t="s">
        <v>14</v>
      </c>
      <c r="D19" s="6" t="s">
        <v>33</v>
      </c>
      <c r="E19" s="7">
        <v>9</v>
      </c>
      <c r="F19" s="7">
        <f t="shared" si="1"/>
        <v>75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8">
        <f t="shared" si="5"/>
        <v>75</v>
      </c>
      <c r="N19" s="6">
        <f t="shared" si="6"/>
        <v>9</v>
      </c>
    </row>
    <row r="20" spans="1:14" x14ac:dyDescent="0.3">
      <c r="A20" s="5">
        <f t="shared" si="0"/>
        <v>10</v>
      </c>
      <c r="B20" s="6" t="s">
        <v>77</v>
      </c>
      <c r="C20" s="6" t="s">
        <v>79</v>
      </c>
      <c r="D20" s="6"/>
      <c r="E20" s="6">
        <v>10</v>
      </c>
      <c r="F20" s="7">
        <f t="shared" si="1"/>
        <v>50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8">
        <f t="shared" si="5"/>
        <v>50</v>
      </c>
      <c r="N20" s="6">
        <f t="shared" si="6"/>
        <v>10</v>
      </c>
    </row>
    <row r="21" spans="1:14" x14ac:dyDescent="0.3">
      <c r="A21" s="5">
        <f t="shared" si="0"/>
        <v>11</v>
      </c>
      <c r="B21" s="6" t="s">
        <v>80</v>
      </c>
      <c r="C21" s="6" t="s">
        <v>78</v>
      </c>
      <c r="D21" s="6"/>
      <c r="E21" s="6">
        <v>11</v>
      </c>
      <c r="F21" s="7">
        <f t="shared" si="1"/>
        <v>25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8">
        <f t="shared" si="5"/>
        <v>25</v>
      </c>
      <c r="N21" s="6">
        <f t="shared" si="6"/>
        <v>11</v>
      </c>
    </row>
    <row r="22" spans="1:14" x14ac:dyDescent="0.3">
      <c r="A22" s="5">
        <f t="shared" si="0"/>
        <v>12</v>
      </c>
      <c r="B22" s="6" t="s">
        <v>81</v>
      </c>
      <c r="C22" s="6" t="s">
        <v>82</v>
      </c>
      <c r="D22" s="6"/>
      <c r="E22" s="6">
        <v>12</v>
      </c>
      <c r="F22" s="7">
        <f>25/2</f>
        <v>12.5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8">
        <f t="shared" si="5"/>
        <v>12.5</v>
      </c>
      <c r="N22" s="6">
        <f t="shared" si="6"/>
        <v>12</v>
      </c>
    </row>
    <row r="23" spans="1:14" x14ac:dyDescent="0.3">
      <c r="A23" s="5">
        <f t="shared" si="0"/>
        <v>13</v>
      </c>
      <c r="B23" s="6"/>
      <c r="C23" s="6"/>
      <c r="D23" s="6"/>
      <c r="E23" s="7"/>
      <c r="F23" s="7">
        <f t="shared" ref="F23:F38" si="7">IF(E23=0,,($E$9-E23)*$E$7*100/$E$9)</f>
        <v>0</v>
      </c>
      <c r="G23" s="7"/>
      <c r="H23" s="7">
        <f t="shared" si="2"/>
        <v>0</v>
      </c>
      <c r="I23" s="7"/>
      <c r="J23" s="7">
        <f>IF(I23=0,,($I$9-I23)*$I$7*100/$I$9)</f>
        <v>0</v>
      </c>
      <c r="K23" s="7"/>
      <c r="L23" s="7">
        <f t="shared" si="4"/>
        <v>0</v>
      </c>
      <c r="M23" s="8">
        <f t="shared" si="5"/>
        <v>0</v>
      </c>
      <c r="N23" s="7">
        <f t="shared" si="6"/>
        <v>13</v>
      </c>
    </row>
    <row r="24" spans="1:14" x14ac:dyDescent="0.3">
      <c r="A24" s="5">
        <f t="shared" si="0"/>
        <v>14</v>
      </c>
      <c r="B24" s="6"/>
      <c r="C24" s="6"/>
      <c r="D24" s="6"/>
      <c r="E24" s="7"/>
      <c r="F24" s="7">
        <f t="shared" si="7"/>
        <v>0</v>
      </c>
      <c r="G24" s="7"/>
      <c r="H24" s="7">
        <f t="shared" si="2"/>
        <v>0</v>
      </c>
      <c r="I24" s="7"/>
      <c r="J24" s="7">
        <f t="shared" ref="J24:J38" si="8">IF(I24=0,,($G$9-I24)*$G$7*100/$G$9)</f>
        <v>0</v>
      </c>
      <c r="K24" s="7"/>
      <c r="L24" s="7">
        <f t="shared" si="4"/>
        <v>0</v>
      </c>
      <c r="M24" s="8">
        <f t="shared" si="5"/>
        <v>0</v>
      </c>
      <c r="N24" s="7">
        <f t="shared" si="6"/>
        <v>14</v>
      </c>
    </row>
    <row r="25" spans="1:14" x14ac:dyDescent="0.3">
      <c r="A25" s="5">
        <f t="shared" si="0"/>
        <v>15</v>
      </c>
      <c r="B25" s="6"/>
      <c r="C25" s="6"/>
      <c r="D25" s="6"/>
      <c r="E25" s="7"/>
      <c r="F25" s="7">
        <f t="shared" si="7"/>
        <v>0</v>
      </c>
      <c r="G25" s="6"/>
      <c r="H25" s="7">
        <f t="shared" si="2"/>
        <v>0</v>
      </c>
      <c r="I25" s="6"/>
      <c r="J25" s="7">
        <f t="shared" si="8"/>
        <v>0</v>
      </c>
      <c r="K25" s="6"/>
      <c r="L25" s="7">
        <f t="shared" si="4"/>
        <v>0</v>
      </c>
      <c r="M25" s="8">
        <f t="shared" si="5"/>
        <v>0</v>
      </c>
      <c r="N25" s="6">
        <f t="shared" si="6"/>
        <v>15</v>
      </c>
    </row>
    <row r="26" spans="1:14" x14ac:dyDescent="0.3">
      <c r="A26" s="5">
        <f t="shared" si="0"/>
        <v>16</v>
      </c>
      <c r="B26" s="6"/>
      <c r="C26" s="6"/>
      <c r="D26" s="6"/>
      <c r="E26" s="7"/>
      <c r="F26" s="7">
        <f t="shared" si="7"/>
        <v>0</v>
      </c>
      <c r="G26" s="7"/>
      <c r="H26" s="7">
        <f t="shared" si="2"/>
        <v>0</v>
      </c>
      <c r="I26" s="7"/>
      <c r="J26" s="7">
        <f t="shared" si="8"/>
        <v>0</v>
      </c>
      <c r="K26" s="7"/>
      <c r="L26" s="7">
        <f t="shared" si="4"/>
        <v>0</v>
      </c>
      <c r="M26" s="8">
        <f t="shared" si="5"/>
        <v>0</v>
      </c>
      <c r="N26" s="7">
        <f t="shared" si="6"/>
        <v>16</v>
      </c>
    </row>
    <row r="27" spans="1:14" x14ac:dyDescent="0.3">
      <c r="A27" s="5">
        <f t="shared" si="0"/>
        <v>17</v>
      </c>
      <c r="B27" s="6"/>
      <c r="C27" s="6"/>
      <c r="D27" s="6"/>
      <c r="E27" s="7"/>
      <c r="F27" s="7">
        <f t="shared" si="7"/>
        <v>0</v>
      </c>
      <c r="G27" s="6"/>
      <c r="H27" s="7">
        <f t="shared" si="2"/>
        <v>0</v>
      </c>
      <c r="I27" s="6"/>
      <c r="J27" s="7">
        <f t="shared" si="8"/>
        <v>0</v>
      </c>
      <c r="K27" s="6"/>
      <c r="L27" s="7">
        <f t="shared" si="4"/>
        <v>0</v>
      </c>
      <c r="M27" s="8">
        <f t="shared" si="5"/>
        <v>0</v>
      </c>
      <c r="N27" s="6">
        <f t="shared" si="6"/>
        <v>17</v>
      </c>
    </row>
    <row r="28" spans="1:14" x14ac:dyDescent="0.3">
      <c r="A28" s="5">
        <f t="shared" si="0"/>
        <v>18</v>
      </c>
      <c r="B28" s="6"/>
      <c r="C28" s="6"/>
      <c r="D28" s="6"/>
      <c r="E28" s="7"/>
      <c r="F28" s="7">
        <f t="shared" si="7"/>
        <v>0</v>
      </c>
      <c r="G28" s="7"/>
      <c r="H28" s="7">
        <f t="shared" si="2"/>
        <v>0</v>
      </c>
      <c r="I28" s="7"/>
      <c r="J28" s="7">
        <f t="shared" si="8"/>
        <v>0</v>
      </c>
      <c r="K28" s="7"/>
      <c r="L28" s="7">
        <f t="shared" si="4"/>
        <v>0</v>
      </c>
      <c r="M28" s="8">
        <f t="shared" si="5"/>
        <v>0</v>
      </c>
      <c r="N28" s="7">
        <f t="shared" si="6"/>
        <v>18</v>
      </c>
    </row>
    <row r="29" spans="1:14" x14ac:dyDescent="0.3">
      <c r="A29" s="5">
        <f t="shared" si="0"/>
        <v>19</v>
      </c>
      <c r="B29" s="6"/>
      <c r="C29" s="6"/>
      <c r="D29" s="6"/>
      <c r="E29" s="6"/>
      <c r="F29" s="7">
        <f t="shared" si="7"/>
        <v>0</v>
      </c>
      <c r="G29" s="6"/>
      <c r="H29" s="7">
        <f t="shared" si="2"/>
        <v>0</v>
      </c>
      <c r="I29" s="6"/>
      <c r="J29" s="7">
        <f t="shared" si="8"/>
        <v>0</v>
      </c>
      <c r="K29" s="6"/>
      <c r="L29" s="7">
        <f t="shared" si="4"/>
        <v>0</v>
      </c>
      <c r="M29" s="8">
        <f t="shared" si="5"/>
        <v>0</v>
      </c>
      <c r="N29" s="6">
        <f t="shared" si="6"/>
        <v>19</v>
      </c>
    </row>
    <row r="30" spans="1:14" x14ac:dyDescent="0.3">
      <c r="A30" s="5">
        <f t="shared" si="0"/>
        <v>20</v>
      </c>
      <c r="B30" s="6"/>
      <c r="C30" s="6"/>
      <c r="D30" s="6"/>
      <c r="E30" s="6"/>
      <c r="F30" s="7">
        <f t="shared" si="7"/>
        <v>0</v>
      </c>
      <c r="G30" s="6"/>
      <c r="H30" s="7">
        <f t="shared" si="2"/>
        <v>0</v>
      </c>
      <c r="I30" s="6"/>
      <c r="J30" s="7">
        <f t="shared" si="8"/>
        <v>0</v>
      </c>
      <c r="K30" s="6"/>
      <c r="L30" s="7">
        <f t="shared" si="4"/>
        <v>0</v>
      </c>
      <c r="M30" s="8">
        <f t="shared" si="5"/>
        <v>0</v>
      </c>
      <c r="N30" s="6">
        <f t="shared" si="6"/>
        <v>20</v>
      </c>
    </row>
    <row r="31" spans="1:14" x14ac:dyDescent="0.3">
      <c r="A31" s="5">
        <f t="shared" si="0"/>
        <v>21</v>
      </c>
      <c r="B31" s="6"/>
      <c r="C31" s="6"/>
      <c r="D31" s="6"/>
      <c r="E31" s="6"/>
      <c r="F31" s="7">
        <f t="shared" si="7"/>
        <v>0</v>
      </c>
      <c r="G31" s="6"/>
      <c r="H31" s="7">
        <f t="shared" si="2"/>
        <v>0</v>
      </c>
      <c r="I31" s="6"/>
      <c r="J31" s="7">
        <f t="shared" si="8"/>
        <v>0</v>
      </c>
      <c r="K31" s="6"/>
      <c r="L31" s="7">
        <f t="shared" si="4"/>
        <v>0</v>
      </c>
      <c r="M31" s="8">
        <f t="shared" si="5"/>
        <v>0</v>
      </c>
      <c r="N31" s="6">
        <f t="shared" si="6"/>
        <v>21</v>
      </c>
    </row>
    <row r="32" spans="1:14" x14ac:dyDescent="0.3">
      <c r="A32" s="5">
        <f t="shared" si="0"/>
        <v>22</v>
      </c>
      <c r="B32" s="6"/>
      <c r="C32" s="6"/>
      <c r="D32" s="6"/>
      <c r="E32" s="7"/>
      <c r="F32" s="7">
        <f t="shared" si="7"/>
        <v>0</v>
      </c>
      <c r="G32" s="6"/>
      <c r="H32" s="7">
        <f t="shared" si="2"/>
        <v>0</v>
      </c>
      <c r="I32" s="6"/>
      <c r="J32" s="7">
        <f t="shared" si="8"/>
        <v>0</v>
      </c>
      <c r="K32" s="6"/>
      <c r="L32" s="7">
        <f t="shared" si="4"/>
        <v>0</v>
      </c>
      <c r="M32" s="8">
        <f t="shared" si="5"/>
        <v>0</v>
      </c>
      <c r="N32" s="6">
        <f t="shared" si="6"/>
        <v>22</v>
      </c>
    </row>
    <row r="33" spans="1:14" x14ac:dyDescent="0.3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8"/>
        <v>0</v>
      </c>
      <c r="K33" s="6"/>
      <c r="L33" s="7">
        <f t="shared" si="4"/>
        <v>0</v>
      </c>
      <c r="M33" s="8">
        <f t="shared" si="5"/>
        <v>0</v>
      </c>
      <c r="N33" s="6">
        <f t="shared" si="6"/>
        <v>23</v>
      </c>
    </row>
    <row r="34" spans="1:14" x14ac:dyDescent="0.3">
      <c r="A34" s="5">
        <f t="shared" si="0"/>
        <v>24</v>
      </c>
      <c r="B34" s="6"/>
      <c r="C34" s="6"/>
      <c r="D34" s="6"/>
      <c r="E34" s="7"/>
      <c r="F34" s="7">
        <f t="shared" si="7"/>
        <v>0</v>
      </c>
      <c r="G34" s="6"/>
      <c r="H34" s="7">
        <f t="shared" si="2"/>
        <v>0</v>
      </c>
      <c r="I34" s="6"/>
      <c r="J34" s="7">
        <f t="shared" si="8"/>
        <v>0</v>
      </c>
      <c r="K34" s="6"/>
      <c r="L34" s="7">
        <f t="shared" si="4"/>
        <v>0</v>
      </c>
      <c r="M34" s="8">
        <f t="shared" si="5"/>
        <v>0</v>
      </c>
      <c r="N34" s="6">
        <f t="shared" si="6"/>
        <v>24</v>
      </c>
    </row>
    <row r="35" spans="1:14" x14ac:dyDescent="0.3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>
        <f t="shared" si="2"/>
        <v>0</v>
      </c>
      <c r="I35" s="6"/>
      <c r="J35" s="7">
        <f t="shared" si="8"/>
        <v>0</v>
      </c>
      <c r="K35" s="6"/>
      <c r="L35" s="7">
        <f t="shared" si="4"/>
        <v>0</v>
      </c>
      <c r="M35" s="8">
        <f t="shared" si="5"/>
        <v>0</v>
      </c>
      <c r="N35" s="6">
        <f t="shared" si="6"/>
        <v>25</v>
      </c>
    </row>
    <row r="36" spans="1:14" x14ac:dyDescent="0.3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 t="shared" si="2"/>
        <v>0</v>
      </c>
      <c r="I36" s="6"/>
      <c r="J36" s="7">
        <f t="shared" si="8"/>
        <v>0</v>
      </c>
      <c r="K36" s="6"/>
      <c r="L36" s="7">
        <f t="shared" si="4"/>
        <v>0</v>
      </c>
      <c r="M36" s="8">
        <f t="shared" si="5"/>
        <v>0</v>
      </c>
      <c r="N36" s="6">
        <f t="shared" si="6"/>
        <v>26</v>
      </c>
    </row>
    <row r="37" spans="1:14" x14ac:dyDescent="0.3">
      <c r="A37" s="5">
        <f t="shared" si="0"/>
        <v>27</v>
      </c>
      <c r="B37" s="6"/>
      <c r="C37" s="6"/>
      <c r="D37" s="6"/>
      <c r="E37" s="7"/>
      <c r="F37" s="7">
        <f t="shared" si="7"/>
        <v>0</v>
      </c>
      <c r="G37" s="6"/>
      <c r="H37" s="7">
        <f t="shared" si="2"/>
        <v>0</v>
      </c>
      <c r="I37" s="6"/>
      <c r="J37" s="7">
        <f t="shared" si="8"/>
        <v>0</v>
      </c>
      <c r="K37" s="6"/>
      <c r="L37" s="7">
        <f t="shared" si="4"/>
        <v>0</v>
      </c>
      <c r="M37" s="8">
        <f t="shared" si="5"/>
        <v>0</v>
      </c>
      <c r="N37" s="6">
        <f t="shared" si="6"/>
        <v>27</v>
      </c>
    </row>
    <row r="38" spans="1:14" x14ac:dyDescent="0.3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 t="shared" si="2"/>
        <v>0</v>
      </c>
      <c r="I38" s="6"/>
      <c r="J38" s="7">
        <f t="shared" si="8"/>
        <v>0</v>
      </c>
      <c r="K38" s="6"/>
      <c r="L38" s="7">
        <f t="shared" si="4"/>
        <v>0</v>
      </c>
      <c r="M38" s="8">
        <f t="shared" si="5"/>
        <v>0</v>
      </c>
      <c r="N38" s="6">
        <f t="shared" si="6"/>
        <v>28</v>
      </c>
    </row>
    <row r="39" spans="1:14" x14ac:dyDescent="0.3">
      <c r="A39" s="15" t="s">
        <v>12</v>
      </c>
      <c r="B39" s="15"/>
      <c r="C39" s="16"/>
      <c r="E39">
        <f>COUNTA(E11:E38)</f>
        <v>12</v>
      </c>
      <c r="G39">
        <f>COUNTA(G11:G38)</f>
        <v>0</v>
      </c>
      <c r="I39">
        <f>COUNTA(I11:I38)</f>
        <v>0</v>
      </c>
      <c r="K39">
        <f>COUNTA(K11:K38)</f>
        <v>0</v>
      </c>
    </row>
    <row r="41" spans="1:14" x14ac:dyDescent="0.3">
      <c r="F41" t="s">
        <v>64</v>
      </c>
    </row>
    <row r="42" spans="1:14" x14ac:dyDescent="0.3">
      <c r="F42" t="s">
        <v>65</v>
      </c>
    </row>
    <row r="43" spans="1:14" x14ac:dyDescent="0.3">
      <c r="F43" t="s">
        <v>66</v>
      </c>
    </row>
    <row r="44" spans="1:14" x14ac:dyDescent="0.3">
      <c r="F44" t="s">
        <v>67</v>
      </c>
    </row>
    <row r="45" spans="1:14" x14ac:dyDescent="0.3">
      <c r="F45" t="s">
        <v>68</v>
      </c>
    </row>
    <row r="46" spans="1:14" x14ac:dyDescent="0.3">
      <c r="F46" t="s">
        <v>69</v>
      </c>
    </row>
    <row r="47" spans="1:14" x14ac:dyDescent="0.3">
      <c r="F47" t="s">
        <v>70</v>
      </c>
    </row>
    <row r="48" spans="1:14" x14ac:dyDescent="0.3">
      <c r="F48" t="s">
        <v>71</v>
      </c>
    </row>
    <row r="49" spans="6:6" x14ac:dyDescent="0.3">
      <c r="F49" t="s">
        <v>72</v>
      </c>
    </row>
    <row r="50" spans="6:6" x14ac:dyDescent="0.3">
      <c r="F50" t="s">
        <v>73</v>
      </c>
    </row>
    <row r="51" spans="6:6" x14ac:dyDescent="0.3">
      <c r="F51" t="s">
        <v>74</v>
      </c>
    </row>
    <row r="52" spans="6:6" x14ac:dyDescent="0.3">
      <c r="F52" t="s">
        <v>75</v>
      </c>
    </row>
  </sheetData>
  <sortState xmlns:xlrd2="http://schemas.microsoft.com/office/spreadsheetml/2017/richdata2" ref="A11:N38">
    <sortCondition descending="1" ref="M11:M38"/>
  </sortState>
  <mergeCells count="18">
    <mergeCell ref="A1:Q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A39:C3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pane xSplit="3" ySplit="10" topLeftCell="D11" activePane="bottomRight" state="frozenSplit"/>
      <selection activeCell="A11" sqref="A11"/>
      <selection pane="topRight" activeCell="A11" sqref="A11"/>
      <selection pane="bottomLeft" activeCell="A11" sqref="A11"/>
      <selection pane="bottomRight" activeCell="C32" sqref="C32"/>
    </sheetView>
  </sheetViews>
  <sheetFormatPr baseColWidth="10" defaultColWidth="11.44140625" defaultRowHeight="14.4" x14ac:dyDescent="0.3"/>
  <cols>
    <col min="1" max="1" width="18.33203125" bestFit="1" customWidth="1"/>
    <col min="2" max="2" width="26.33203125" customWidth="1"/>
    <col min="3" max="3" width="22.109375" customWidth="1"/>
    <col min="4" max="4" width="14.88671875" bestFit="1" customWidth="1"/>
    <col min="5" max="5" width="11.44140625" customWidth="1"/>
    <col min="6" max="6" width="25.5546875" customWidth="1"/>
    <col min="7" max="7" width="11.44140625" customWidth="1"/>
    <col min="8" max="8" width="20" customWidth="1"/>
    <col min="10" max="10" width="18.33203125" bestFit="1" customWidth="1"/>
  </cols>
  <sheetData>
    <row r="1" spans="1:10" ht="31.2" x14ac:dyDescent="0.6">
      <c r="A1" s="17" t="s">
        <v>49</v>
      </c>
      <c r="B1" s="17"/>
      <c r="C1" s="17"/>
      <c r="D1" s="17"/>
      <c r="E1" s="17"/>
      <c r="F1" s="17"/>
      <c r="G1" s="17"/>
      <c r="H1" s="17"/>
      <c r="I1" s="17"/>
    </row>
    <row r="3" spans="1:10" x14ac:dyDescent="0.3">
      <c r="B3" s="2"/>
    </row>
    <row r="4" spans="1:10" x14ac:dyDescent="0.3">
      <c r="B4" s="2"/>
      <c r="C4" s="3"/>
    </row>
    <row r="6" spans="1:10" x14ac:dyDescent="0.3">
      <c r="D6" s="1" t="s">
        <v>0</v>
      </c>
      <c r="E6" s="11" t="s">
        <v>34</v>
      </c>
      <c r="F6" s="11"/>
      <c r="G6" s="11" t="s">
        <v>63</v>
      </c>
      <c r="H6" s="11"/>
    </row>
    <row r="7" spans="1:10" x14ac:dyDescent="0.3">
      <c r="D7" s="1" t="s">
        <v>10</v>
      </c>
      <c r="E7" s="12">
        <v>3</v>
      </c>
      <c r="F7" s="13"/>
      <c r="G7" s="12">
        <v>6</v>
      </c>
      <c r="H7" s="13"/>
    </row>
    <row r="8" spans="1:10" x14ac:dyDescent="0.3">
      <c r="D8" s="1" t="s">
        <v>1</v>
      </c>
      <c r="E8" s="14">
        <v>45992</v>
      </c>
      <c r="F8" s="14"/>
      <c r="G8" s="14">
        <v>45815</v>
      </c>
      <c r="H8" s="14"/>
    </row>
    <row r="9" spans="1:10" x14ac:dyDescent="0.3">
      <c r="D9" s="1" t="s">
        <v>2</v>
      </c>
      <c r="E9" s="11">
        <v>11</v>
      </c>
      <c r="F9" s="11"/>
      <c r="G9" s="11"/>
      <c r="H9" s="11"/>
    </row>
    <row r="10" spans="1:1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8</v>
      </c>
      <c r="J10" s="1" t="s">
        <v>9</v>
      </c>
    </row>
    <row r="11" spans="1:10" x14ac:dyDescent="0.3">
      <c r="A11" s="5">
        <f t="shared" ref="A11:A21" si="0">J11</f>
        <v>1</v>
      </c>
      <c r="B11" s="7" t="s">
        <v>41</v>
      </c>
      <c r="C11" s="7" t="s">
        <v>35</v>
      </c>
      <c r="D11" s="6"/>
      <c r="E11" s="7">
        <v>1</v>
      </c>
      <c r="F11" s="7">
        <f t="shared" ref="F11:F20" si="1">IF(E11=0,,($E$9-E11)*$E$7*100/$E$9)</f>
        <v>272.72727272727275</v>
      </c>
      <c r="G11" s="6"/>
      <c r="H11" s="7">
        <f t="shared" ref="H11:H21" si="2">IF(G11=0,,($E$9-G11)*$E$7*100/$E$9)</f>
        <v>0</v>
      </c>
      <c r="I11" s="8">
        <f t="shared" ref="I11:I21" si="3">SUM(F11)</f>
        <v>272.72727272727275</v>
      </c>
      <c r="J11" s="6">
        <f t="shared" ref="J11:J21" si="4">ROW(B11)-10</f>
        <v>1</v>
      </c>
    </row>
    <row r="12" spans="1:10" x14ac:dyDescent="0.3">
      <c r="A12" s="5">
        <f t="shared" si="0"/>
        <v>2</v>
      </c>
      <c r="B12" s="6" t="s">
        <v>43</v>
      </c>
      <c r="C12" s="6" t="s">
        <v>37</v>
      </c>
      <c r="D12" s="6"/>
      <c r="E12" s="7">
        <v>2</v>
      </c>
      <c r="F12" s="7">
        <f t="shared" si="1"/>
        <v>245.45454545454547</v>
      </c>
      <c r="G12" s="7"/>
      <c r="H12" s="7">
        <f t="shared" si="2"/>
        <v>0</v>
      </c>
      <c r="I12" s="8">
        <f t="shared" si="3"/>
        <v>245.45454545454547</v>
      </c>
      <c r="J12" s="7">
        <f t="shared" si="4"/>
        <v>2</v>
      </c>
    </row>
    <row r="13" spans="1:10" x14ac:dyDescent="0.3">
      <c r="A13" s="5">
        <f t="shared" si="0"/>
        <v>3</v>
      </c>
      <c r="B13" s="6" t="s">
        <v>83</v>
      </c>
      <c r="C13" s="6" t="s">
        <v>18</v>
      </c>
      <c r="D13" s="6"/>
      <c r="E13" s="7">
        <v>3</v>
      </c>
      <c r="F13" s="7">
        <f t="shared" si="1"/>
        <v>218.18181818181819</v>
      </c>
      <c r="G13" s="6"/>
      <c r="H13" s="7">
        <f t="shared" si="2"/>
        <v>0</v>
      </c>
      <c r="I13" s="8">
        <f t="shared" si="3"/>
        <v>218.18181818181819</v>
      </c>
      <c r="J13" s="6">
        <f t="shared" si="4"/>
        <v>3</v>
      </c>
    </row>
    <row r="14" spans="1:10" x14ac:dyDescent="0.3">
      <c r="A14" s="5">
        <f t="shared" si="0"/>
        <v>4</v>
      </c>
      <c r="B14" s="6" t="s">
        <v>42</v>
      </c>
      <c r="C14" s="6" t="s">
        <v>36</v>
      </c>
      <c r="D14" s="6"/>
      <c r="E14" s="7">
        <v>4</v>
      </c>
      <c r="F14" s="7">
        <f t="shared" si="1"/>
        <v>190.90909090909091</v>
      </c>
      <c r="G14" s="7"/>
      <c r="H14" s="7">
        <f t="shared" si="2"/>
        <v>0</v>
      </c>
      <c r="I14" s="8">
        <f t="shared" si="3"/>
        <v>190.90909090909091</v>
      </c>
      <c r="J14" s="7">
        <f t="shared" si="4"/>
        <v>4</v>
      </c>
    </row>
    <row r="15" spans="1:10" x14ac:dyDescent="0.3">
      <c r="A15" s="5">
        <f t="shared" si="0"/>
        <v>5</v>
      </c>
      <c r="B15" s="6" t="s">
        <v>46</v>
      </c>
      <c r="C15" s="6" t="s">
        <v>39</v>
      </c>
      <c r="D15" s="6"/>
      <c r="E15" s="7">
        <v>5</v>
      </c>
      <c r="F15" s="7">
        <f t="shared" si="1"/>
        <v>163.63636363636363</v>
      </c>
      <c r="G15" s="7"/>
      <c r="H15" s="7">
        <f t="shared" si="2"/>
        <v>0</v>
      </c>
      <c r="I15" s="8">
        <f t="shared" si="3"/>
        <v>163.63636363636363</v>
      </c>
      <c r="J15" s="7">
        <f t="shared" si="4"/>
        <v>5</v>
      </c>
    </row>
    <row r="16" spans="1:10" x14ac:dyDescent="0.3">
      <c r="A16" s="5">
        <f t="shared" si="0"/>
        <v>6</v>
      </c>
      <c r="B16" s="6" t="s">
        <v>45</v>
      </c>
      <c r="C16" s="6" t="s">
        <v>13</v>
      </c>
      <c r="D16" s="6"/>
      <c r="E16" s="7">
        <v>6</v>
      </c>
      <c r="F16" s="7">
        <f t="shared" si="1"/>
        <v>136.36363636363637</v>
      </c>
      <c r="G16" s="7"/>
      <c r="H16" s="7">
        <f t="shared" si="2"/>
        <v>0</v>
      </c>
      <c r="I16" s="8">
        <f t="shared" si="3"/>
        <v>136.36363636363637</v>
      </c>
      <c r="J16" s="7">
        <f t="shared" si="4"/>
        <v>6</v>
      </c>
    </row>
    <row r="17" spans="1:10" x14ac:dyDescent="0.3">
      <c r="A17" s="5">
        <f t="shared" si="0"/>
        <v>7</v>
      </c>
      <c r="B17" s="6" t="s">
        <v>47</v>
      </c>
      <c r="C17" s="6" t="s">
        <v>40</v>
      </c>
      <c r="D17" s="6"/>
      <c r="E17" s="7">
        <v>7</v>
      </c>
      <c r="F17" s="7">
        <f t="shared" si="1"/>
        <v>109.09090909090909</v>
      </c>
      <c r="G17" s="7"/>
      <c r="H17" s="7">
        <f t="shared" si="2"/>
        <v>0</v>
      </c>
      <c r="I17" s="8">
        <f t="shared" si="3"/>
        <v>109.09090909090909</v>
      </c>
      <c r="J17" s="7">
        <f t="shared" si="4"/>
        <v>7</v>
      </c>
    </row>
    <row r="18" spans="1:10" x14ac:dyDescent="0.3">
      <c r="A18" s="5">
        <f t="shared" si="0"/>
        <v>8</v>
      </c>
      <c r="B18" s="6" t="s">
        <v>44</v>
      </c>
      <c r="C18" s="6" t="s">
        <v>38</v>
      </c>
      <c r="D18" s="6"/>
      <c r="E18" s="7">
        <v>8</v>
      </c>
      <c r="F18" s="7">
        <f t="shared" si="1"/>
        <v>81.818181818181813</v>
      </c>
      <c r="G18" s="7"/>
      <c r="H18" s="7">
        <f t="shared" si="2"/>
        <v>0</v>
      </c>
      <c r="I18" s="8">
        <f t="shared" si="3"/>
        <v>81.818181818181813</v>
      </c>
      <c r="J18" s="7">
        <f t="shared" si="4"/>
        <v>8</v>
      </c>
    </row>
    <row r="19" spans="1:10" x14ac:dyDescent="0.3">
      <c r="A19" s="5">
        <f t="shared" si="0"/>
        <v>9</v>
      </c>
      <c r="B19" s="6" t="s">
        <v>31</v>
      </c>
      <c r="C19" s="6" t="s">
        <v>86</v>
      </c>
      <c r="D19" s="6"/>
      <c r="E19" s="7">
        <v>9</v>
      </c>
      <c r="F19" s="7">
        <f t="shared" si="1"/>
        <v>54.545454545454547</v>
      </c>
      <c r="G19" s="7"/>
      <c r="H19" s="7">
        <f t="shared" si="2"/>
        <v>0</v>
      </c>
      <c r="I19" s="8">
        <f t="shared" si="3"/>
        <v>54.545454545454547</v>
      </c>
      <c r="J19" s="7">
        <f t="shared" si="4"/>
        <v>9</v>
      </c>
    </row>
    <row r="20" spans="1:10" x14ac:dyDescent="0.3">
      <c r="A20" s="5">
        <f t="shared" si="0"/>
        <v>10</v>
      </c>
      <c r="B20" s="6" t="s">
        <v>84</v>
      </c>
      <c r="C20" s="6" t="s">
        <v>85</v>
      </c>
      <c r="D20" s="6"/>
      <c r="E20" s="7">
        <v>10</v>
      </c>
      <c r="F20" s="7">
        <f t="shared" si="1"/>
        <v>27.272727272727273</v>
      </c>
      <c r="G20" s="6"/>
      <c r="H20" s="7">
        <f t="shared" si="2"/>
        <v>0</v>
      </c>
      <c r="I20" s="8">
        <f t="shared" si="3"/>
        <v>27.272727272727273</v>
      </c>
      <c r="J20" s="6">
        <f t="shared" si="4"/>
        <v>10</v>
      </c>
    </row>
    <row r="21" spans="1:10" x14ac:dyDescent="0.3">
      <c r="A21" s="5">
        <f t="shared" si="0"/>
        <v>11</v>
      </c>
      <c r="B21" s="6" t="s">
        <v>87</v>
      </c>
      <c r="C21" s="6" t="s">
        <v>88</v>
      </c>
      <c r="D21" s="6"/>
      <c r="E21" s="6">
        <v>11</v>
      </c>
      <c r="F21" s="7">
        <f>27/2</f>
        <v>13.5</v>
      </c>
      <c r="G21" s="6"/>
      <c r="H21" s="7">
        <f t="shared" si="2"/>
        <v>0</v>
      </c>
      <c r="I21" s="8">
        <f t="shared" si="3"/>
        <v>13.5</v>
      </c>
      <c r="J21" s="6">
        <f t="shared" si="4"/>
        <v>11</v>
      </c>
    </row>
    <row r="22" spans="1:10" x14ac:dyDescent="0.3">
      <c r="A22" s="5">
        <f t="shared" ref="A22:A30" si="5">J22</f>
        <v>12</v>
      </c>
      <c r="B22" s="6"/>
      <c r="C22" s="6"/>
      <c r="D22" s="6"/>
      <c r="E22" s="6"/>
      <c r="F22" s="7">
        <f t="shared" ref="F22:F29" si="6">IF(E22=0,,($E$9-E22)*$E$7*100/$E$9)</f>
        <v>0</v>
      </c>
      <c r="G22" s="6"/>
      <c r="H22" s="7">
        <f t="shared" ref="H22:H33" si="7">IF(G22=0,,($E$9-G22)*$E$7*100/$E$9)</f>
        <v>0</v>
      </c>
      <c r="I22" s="8">
        <f t="shared" ref="I22:I33" si="8">SUM(F22)</f>
        <v>0</v>
      </c>
      <c r="J22" s="6">
        <f t="shared" ref="J22:J30" si="9">ROW(B22)-10</f>
        <v>12</v>
      </c>
    </row>
    <row r="23" spans="1:10" x14ac:dyDescent="0.3">
      <c r="A23" s="5">
        <f t="shared" si="5"/>
        <v>13</v>
      </c>
      <c r="B23" s="6"/>
      <c r="C23" s="6"/>
      <c r="D23" s="6"/>
      <c r="E23" s="6"/>
      <c r="F23" s="7">
        <f t="shared" si="6"/>
        <v>0</v>
      </c>
      <c r="G23" s="6"/>
      <c r="H23" s="7">
        <f t="shared" si="7"/>
        <v>0</v>
      </c>
      <c r="I23" s="8">
        <f t="shared" si="8"/>
        <v>0</v>
      </c>
      <c r="J23" s="6">
        <f t="shared" si="9"/>
        <v>13</v>
      </c>
    </row>
    <row r="24" spans="1:10" x14ac:dyDescent="0.3">
      <c r="A24" s="5">
        <f t="shared" si="5"/>
        <v>14</v>
      </c>
      <c r="B24" s="6"/>
      <c r="C24" s="6"/>
      <c r="D24" s="6"/>
      <c r="E24" s="6"/>
      <c r="F24" s="7">
        <f t="shared" si="6"/>
        <v>0</v>
      </c>
      <c r="G24" s="6"/>
      <c r="H24" s="7">
        <f t="shared" si="7"/>
        <v>0</v>
      </c>
      <c r="I24" s="8">
        <f t="shared" si="8"/>
        <v>0</v>
      </c>
      <c r="J24" s="6">
        <f t="shared" si="9"/>
        <v>14</v>
      </c>
    </row>
    <row r="25" spans="1:10" x14ac:dyDescent="0.3">
      <c r="A25" s="5">
        <f t="shared" si="5"/>
        <v>15</v>
      </c>
      <c r="B25" s="6"/>
      <c r="C25" s="6"/>
      <c r="D25" s="6"/>
      <c r="E25" s="6"/>
      <c r="F25" s="7">
        <f t="shared" si="6"/>
        <v>0</v>
      </c>
      <c r="G25" s="6"/>
      <c r="H25" s="7">
        <f t="shared" si="7"/>
        <v>0</v>
      </c>
      <c r="I25" s="8">
        <f t="shared" si="8"/>
        <v>0</v>
      </c>
      <c r="J25" s="6">
        <f t="shared" si="9"/>
        <v>15</v>
      </c>
    </row>
    <row r="26" spans="1:10" x14ac:dyDescent="0.3">
      <c r="A26" s="5">
        <f t="shared" si="5"/>
        <v>16</v>
      </c>
      <c r="B26" s="6"/>
      <c r="C26" s="6"/>
      <c r="D26" s="6"/>
      <c r="E26" s="6"/>
      <c r="F26" s="7">
        <f t="shared" si="6"/>
        <v>0</v>
      </c>
      <c r="G26" s="6"/>
      <c r="H26" s="7">
        <f t="shared" si="7"/>
        <v>0</v>
      </c>
      <c r="I26" s="8">
        <f t="shared" si="8"/>
        <v>0</v>
      </c>
      <c r="J26" s="6">
        <f t="shared" si="9"/>
        <v>16</v>
      </c>
    </row>
    <row r="27" spans="1:10" x14ac:dyDescent="0.3">
      <c r="A27" s="5">
        <f t="shared" si="5"/>
        <v>17</v>
      </c>
      <c r="B27" s="6"/>
      <c r="C27" s="6"/>
      <c r="D27" s="6"/>
      <c r="E27" s="6"/>
      <c r="F27" s="7">
        <f t="shared" si="6"/>
        <v>0</v>
      </c>
      <c r="G27" s="6"/>
      <c r="H27" s="7">
        <f t="shared" si="7"/>
        <v>0</v>
      </c>
      <c r="I27" s="8">
        <f t="shared" si="8"/>
        <v>0</v>
      </c>
      <c r="J27" s="6">
        <f t="shared" si="9"/>
        <v>17</v>
      </c>
    </row>
    <row r="28" spans="1:10" x14ac:dyDescent="0.3">
      <c r="A28" s="5">
        <f t="shared" si="5"/>
        <v>18</v>
      </c>
      <c r="B28" s="6"/>
      <c r="C28" s="6"/>
      <c r="D28" s="6"/>
      <c r="E28" s="6"/>
      <c r="F28" s="7">
        <f t="shared" si="6"/>
        <v>0</v>
      </c>
      <c r="G28" s="6"/>
      <c r="H28" s="7">
        <f t="shared" si="7"/>
        <v>0</v>
      </c>
      <c r="I28" s="8">
        <f t="shared" si="8"/>
        <v>0</v>
      </c>
      <c r="J28" s="6">
        <f t="shared" si="9"/>
        <v>18</v>
      </c>
    </row>
    <row r="29" spans="1:10" x14ac:dyDescent="0.3">
      <c r="A29" s="5">
        <f t="shared" si="5"/>
        <v>19</v>
      </c>
      <c r="B29" s="6"/>
      <c r="C29" s="6"/>
      <c r="D29" s="6"/>
      <c r="E29" s="6"/>
      <c r="F29" s="7">
        <f t="shared" si="6"/>
        <v>0</v>
      </c>
      <c r="G29" s="6"/>
      <c r="H29" s="7">
        <f t="shared" si="7"/>
        <v>0</v>
      </c>
      <c r="I29" s="8">
        <f t="shared" si="8"/>
        <v>0</v>
      </c>
      <c r="J29" s="6">
        <f t="shared" si="9"/>
        <v>19</v>
      </c>
    </row>
    <row r="30" spans="1:10" x14ac:dyDescent="0.3">
      <c r="A30" s="5">
        <f t="shared" si="5"/>
        <v>20</v>
      </c>
      <c r="B30" s="6"/>
      <c r="C30" s="6"/>
      <c r="D30" s="6"/>
      <c r="E30" s="6"/>
      <c r="F30" s="7">
        <f>19/2</f>
        <v>9.5</v>
      </c>
      <c r="G30" s="6"/>
      <c r="H30" s="7">
        <f t="shared" si="7"/>
        <v>0</v>
      </c>
      <c r="I30" s="8">
        <f t="shared" si="8"/>
        <v>9.5</v>
      </c>
      <c r="J30" s="6">
        <f t="shared" si="9"/>
        <v>20</v>
      </c>
    </row>
    <row r="31" spans="1:10" x14ac:dyDescent="0.3">
      <c r="A31" s="5">
        <f t="shared" ref="A31:A33" si="10">J31</f>
        <v>0</v>
      </c>
      <c r="B31" s="6"/>
      <c r="C31" s="6"/>
      <c r="D31" s="6"/>
      <c r="E31" s="6"/>
      <c r="F31" s="7">
        <f t="shared" ref="F31:F33" si="11">IF(E31=0,,($E$9-E31)*$E$7*100/$E$9)</f>
        <v>0</v>
      </c>
      <c r="G31" s="6"/>
      <c r="H31" s="7">
        <f t="shared" si="7"/>
        <v>0</v>
      </c>
      <c r="I31" s="8">
        <f t="shared" si="8"/>
        <v>0</v>
      </c>
      <c r="J31" s="6"/>
    </row>
    <row r="32" spans="1:10" x14ac:dyDescent="0.3">
      <c r="A32" s="5">
        <f t="shared" si="10"/>
        <v>0</v>
      </c>
      <c r="B32" s="6"/>
      <c r="C32" s="6"/>
      <c r="D32" s="6"/>
      <c r="E32" s="6"/>
      <c r="F32" s="7">
        <f t="shared" si="11"/>
        <v>0</v>
      </c>
      <c r="G32" s="6"/>
      <c r="H32" s="7">
        <f t="shared" si="7"/>
        <v>0</v>
      </c>
      <c r="I32" s="8">
        <f t="shared" si="8"/>
        <v>0</v>
      </c>
      <c r="J32" s="6"/>
    </row>
    <row r="33" spans="1:10" x14ac:dyDescent="0.3">
      <c r="A33" s="5">
        <f t="shared" si="10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7"/>
        <v>0</v>
      </c>
      <c r="I33" s="8">
        <f t="shared" si="8"/>
        <v>0</v>
      </c>
      <c r="J33" s="6"/>
    </row>
    <row r="34" spans="1:10" x14ac:dyDescent="0.3">
      <c r="A34" s="15" t="s">
        <v>12</v>
      </c>
      <c r="B34" s="15"/>
      <c r="C34" s="16"/>
      <c r="E34">
        <f>COUNTA(E11:E33)</f>
        <v>11</v>
      </c>
      <c r="G34">
        <f>COUNTA(G11:G33)</f>
        <v>0</v>
      </c>
    </row>
    <row r="38" spans="1:10" x14ac:dyDescent="0.3">
      <c r="B38" s="7"/>
    </row>
  </sheetData>
  <sortState xmlns:xlrd2="http://schemas.microsoft.com/office/spreadsheetml/2017/richdata2" ref="A11:J21">
    <sortCondition descending="1" ref="I11:I21"/>
  </sortState>
  <mergeCells count="10">
    <mergeCell ref="A34:C34"/>
    <mergeCell ref="A1:I1"/>
    <mergeCell ref="E6:F6"/>
    <mergeCell ref="E7:F7"/>
    <mergeCell ref="E8:F8"/>
    <mergeCell ref="E9:F9"/>
    <mergeCell ref="G6:H6"/>
    <mergeCell ref="G7:H7"/>
    <mergeCell ref="G8:H8"/>
    <mergeCell ref="G9:H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tabSelected="1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O22" sqref="O22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88671875" bestFit="1" customWidth="1"/>
    <col min="5" max="5" width="11.44140625" customWidth="1"/>
    <col min="6" max="6" width="24.33203125" customWidth="1"/>
    <col min="7" max="7" width="11.44140625" customWidth="1"/>
    <col min="8" max="8" width="20" customWidth="1"/>
    <col min="9" max="9" width="11.109375" bestFit="1" customWidth="1"/>
    <col min="10" max="10" width="18.33203125" bestFit="1" customWidth="1"/>
  </cols>
  <sheetData>
    <row r="1" spans="1:10" ht="31.2" x14ac:dyDescent="0.6">
      <c r="A1" s="17" t="s">
        <v>48</v>
      </c>
      <c r="B1" s="17"/>
      <c r="C1" s="17"/>
      <c r="D1" s="17"/>
      <c r="E1" s="17"/>
      <c r="F1" s="17"/>
      <c r="G1" s="9"/>
      <c r="H1" s="9"/>
    </row>
    <row r="3" spans="1:10" x14ac:dyDescent="0.3">
      <c r="B3" s="2"/>
    </row>
    <row r="4" spans="1:10" x14ac:dyDescent="0.3">
      <c r="B4" s="2"/>
      <c r="C4" s="3"/>
    </row>
    <row r="6" spans="1:10" x14ac:dyDescent="0.3">
      <c r="D6" s="1" t="s">
        <v>0</v>
      </c>
      <c r="E6" s="11" t="s">
        <v>34</v>
      </c>
      <c r="F6" s="11"/>
      <c r="G6" s="11" t="s">
        <v>63</v>
      </c>
      <c r="H6" s="11"/>
    </row>
    <row r="7" spans="1:10" x14ac:dyDescent="0.3">
      <c r="D7" s="1" t="s">
        <v>10</v>
      </c>
      <c r="E7" s="12">
        <v>3</v>
      </c>
      <c r="F7" s="13"/>
      <c r="G7" s="12">
        <v>6</v>
      </c>
      <c r="H7" s="13"/>
    </row>
    <row r="8" spans="1:10" x14ac:dyDescent="0.3">
      <c r="D8" s="1" t="s">
        <v>1</v>
      </c>
      <c r="E8" s="14">
        <v>45992</v>
      </c>
      <c r="F8" s="14"/>
      <c r="G8" s="14">
        <v>45766</v>
      </c>
      <c r="H8" s="14"/>
    </row>
    <row r="9" spans="1:10" x14ac:dyDescent="0.3">
      <c r="D9" s="1" t="s">
        <v>2</v>
      </c>
      <c r="E9" s="11">
        <v>9</v>
      </c>
      <c r="F9" s="11"/>
      <c r="G9" s="11">
        <v>0</v>
      </c>
      <c r="H9" s="11"/>
    </row>
    <row r="10" spans="1:1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8</v>
      </c>
      <c r="J10" s="1" t="s">
        <v>9</v>
      </c>
    </row>
    <row r="11" spans="1:10" x14ac:dyDescent="0.3">
      <c r="A11" s="5">
        <f>J11</f>
        <v>1</v>
      </c>
      <c r="B11" s="6" t="s">
        <v>89</v>
      </c>
      <c r="C11" s="6" t="s">
        <v>52</v>
      </c>
      <c r="D11" s="6" t="s">
        <v>33</v>
      </c>
      <c r="E11">
        <v>1</v>
      </c>
      <c r="F11" s="7">
        <f t="shared" ref="F11:F18" si="0">IF(E11=0,,($E$9-E11)*$E$7*100/$E$9)</f>
        <v>266.66666666666669</v>
      </c>
      <c r="G11" s="7"/>
      <c r="H11" s="7">
        <f t="shared" ref="H11:H19" si="1">IF(G11=0,,($E$9-G11)*$E$7*100/$E$9)</f>
        <v>0</v>
      </c>
      <c r="I11" s="8">
        <f t="shared" ref="I11:I19" si="2">SUM(F11)</f>
        <v>266.66666666666669</v>
      </c>
      <c r="J11" s="7">
        <f t="shared" ref="J11:J19" si="3">ROW(B11)-10</f>
        <v>1</v>
      </c>
    </row>
    <row r="12" spans="1:10" x14ac:dyDescent="0.3">
      <c r="A12" s="5">
        <f>J12</f>
        <v>2</v>
      </c>
      <c r="B12" s="6" t="s">
        <v>56</v>
      </c>
      <c r="C12" s="6" t="s">
        <v>51</v>
      </c>
      <c r="D12" s="6" t="s">
        <v>15</v>
      </c>
      <c r="E12" s="7">
        <v>2</v>
      </c>
      <c r="F12" s="7">
        <f t="shared" si="0"/>
        <v>233.33333333333334</v>
      </c>
      <c r="G12" s="7"/>
      <c r="H12" s="7">
        <f t="shared" si="1"/>
        <v>0</v>
      </c>
      <c r="I12" s="8">
        <f t="shared" si="2"/>
        <v>233.33333333333334</v>
      </c>
      <c r="J12" s="7">
        <f t="shared" si="3"/>
        <v>2</v>
      </c>
    </row>
    <row r="13" spans="1:10" x14ac:dyDescent="0.3">
      <c r="A13" s="5">
        <f>J13</f>
        <v>3</v>
      </c>
      <c r="B13" s="6" t="s">
        <v>58</v>
      </c>
      <c r="C13" s="6" t="s">
        <v>54</v>
      </c>
      <c r="D13" s="6" t="s">
        <v>33</v>
      </c>
      <c r="E13">
        <v>3</v>
      </c>
      <c r="F13" s="7">
        <f t="shared" si="0"/>
        <v>200</v>
      </c>
      <c r="G13" s="7"/>
      <c r="H13" s="7">
        <f t="shared" si="1"/>
        <v>0</v>
      </c>
      <c r="I13" s="8">
        <f t="shared" si="2"/>
        <v>200</v>
      </c>
      <c r="J13" s="7">
        <f t="shared" si="3"/>
        <v>3</v>
      </c>
    </row>
    <row r="14" spans="1:10" x14ac:dyDescent="0.3">
      <c r="A14" s="5">
        <v>5</v>
      </c>
      <c r="B14" s="6" t="s">
        <v>90</v>
      </c>
      <c r="C14" s="6" t="s">
        <v>53</v>
      </c>
      <c r="D14" s="6" t="s">
        <v>33</v>
      </c>
      <c r="E14" s="6">
        <v>4</v>
      </c>
      <c r="F14" s="7">
        <f t="shared" si="0"/>
        <v>166.66666666666666</v>
      </c>
      <c r="G14" s="7"/>
      <c r="H14" s="7">
        <f t="shared" si="1"/>
        <v>0</v>
      </c>
      <c r="I14" s="8">
        <f t="shared" si="2"/>
        <v>166.66666666666666</v>
      </c>
      <c r="J14" s="7">
        <f t="shared" si="3"/>
        <v>4</v>
      </c>
    </row>
    <row r="15" spans="1:10" x14ac:dyDescent="0.3">
      <c r="A15" s="5">
        <v>6</v>
      </c>
      <c r="B15" s="6" t="s">
        <v>59</v>
      </c>
      <c r="C15" s="6" t="s">
        <v>55</v>
      </c>
      <c r="D15" s="6" t="s">
        <v>33</v>
      </c>
      <c r="E15" s="10">
        <v>5</v>
      </c>
      <c r="F15" s="7">
        <f t="shared" si="0"/>
        <v>133.33333333333334</v>
      </c>
      <c r="G15" s="7"/>
      <c r="H15" s="7">
        <f t="shared" si="1"/>
        <v>0</v>
      </c>
      <c r="I15" s="8">
        <f t="shared" si="2"/>
        <v>133.33333333333334</v>
      </c>
      <c r="J15" s="7">
        <f t="shared" si="3"/>
        <v>5</v>
      </c>
    </row>
    <row r="16" spans="1:10" x14ac:dyDescent="0.3">
      <c r="A16" s="5">
        <f>J16</f>
        <v>6</v>
      </c>
      <c r="B16" s="6" t="s">
        <v>57</v>
      </c>
      <c r="C16" s="6" t="s">
        <v>16</v>
      </c>
      <c r="D16" s="6" t="s">
        <v>33</v>
      </c>
      <c r="E16" s="7">
        <v>6</v>
      </c>
      <c r="F16" s="7">
        <f t="shared" si="0"/>
        <v>100</v>
      </c>
      <c r="G16" s="7"/>
      <c r="H16" s="7">
        <f t="shared" si="1"/>
        <v>0</v>
      </c>
      <c r="I16" s="8">
        <f t="shared" si="2"/>
        <v>100</v>
      </c>
      <c r="J16" s="7">
        <f t="shared" si="3"/>
        <v>6</v>
      </c>
    </row>
    <row r="17" spans="1:10" x14ac:dyDescent="0.3">
      <c r="A17" s="5">
        <f t="shared" ref="A17:A19" si="4">J17</f>
        <v>7</v>
      </c>
      <c r="B17" s="6" t="s">
        <v>91</v>
      </c>
      <c r="C17" s="6" t="s">
        <v>92</v>
      </c>
      <c r="D17" s="6"/>
      <c r="E17" s="7">
        <v>7</v>
      </c>
      <c r="F17" s="7">
        <f t="shared" si="0"/>
        <v>66.666666666666671</v>
      </c>
      <c r="G17" s="7"/>
      <c r="H17" s="7">
        <f t="shared" si="1"/>
        <v>0</v>
      </c>
      <c r="I17" s="8">
        <f t="shared" si="2"/>
        <v>66.666666666666671</v>
      </c>
      <c r="J17" s="7">
        <f t="shared" si="3"/>
        <v>7</v>
      </c>
    </row>
    <row r="18" spans="1:10" x14ac:dyDescent="0.3">
      <c r="A18" s="5">
        <f t="shared" si="4"/>
        <v>8</v>
      </c>
      <c r="B18" s="6" t="s">
        <v>93</v>
      </c>
      <c r="C18" s="6" t="s">
        <v>94</v>
      </c>
      <c r="D18" s="6"/>
      <c r="E18" s="6">
        <v>8</v>
      </c>
      <c r="F18" s="7">
        <f t="shared" si="0"/>
        <v>33.333333333333336</v>
      </c>
      <c r="G18" s="6"/>
      <c r="H18" s="7">
        <f t="shared" si="1"/>
        <v>0</v>
      </c>
      <c r="I18" s="8">
        <f t="shared" si="2"/>
        <v>33.333333333333336</v>
      </c>
      <c r="J18" s="6">
        <f t="shared" si="3"/>
        <v>8</v>
      </c>
    </row>
    <row r="19" spans="1:10" x14ac:dyDescent="0.3">
      <c r="A19" s="5">
        <f t="shared" si="4"/>
        <v>9</v>
      </c>
      <c r="B19" s="6" t="s">
        <v>95</v>
      </c>
      <c r="C19" s="6" t="s">
        <v>96</v>
      </c>
      <c r="D19" s="6"/>
      <c r="E19" s="6">
        <v>9</v>
      </c>
      <c r="F19" s="7">
        <f>33/2</f>
        <v>16.5</v>
      </c>
      <c r="G19" s="6"/>
      <c r="H19" s="7">
        <f t="shared" si="1"/>
        <v>0</v>
      </c>
      <c r="I19" s="8">
        <f t="shared" si="2"/>
        <v>16.5</v>
      </c>
      <c r="J19" s="6">
        <f t="shared" si="3"/>
        <v>9</v>
      </c>
    </row>
    <row r="20" spans="1:10" x14ac:dyDescent="0.3">
      <c r="A20" s="5"/>
      <c r="B20" s="6"/>
      <c r="C20" s="6"/>
      <c r="D20" s="6"/>
      <c r="E20" s="6"/>
      <c r="F20" s="7">
        <f t="shared" ref="F20:F33" si="5">IF(E20=0,,($E$9-E20)*$E$7*100/$E$9)</f>
        <v>0</v>
      </c>
      <c r="G20" s="6"/>
      <c r="H20" s="7">
        <f t="shared" ref="H20:H33" si="6">IF(G20=0,,($E$9-G20)*$E$7*100/$E$9)</f>
        <v>0</v>
      </c>
      <c r="I20" s="8">
        <f t="shared" ref="I20:I33" si="7">SUM(F20)</f>
        <v>0</v>
      </c>
      <c r="J20" s="6"/>
    </row>
    <row r="21" spans="1:10" x14ac:dyDescent="0.3">
      <c r="A21" s="5"/>
      <c r="B21" s="6"/>
      <c r="C21" s="6"/>
      <c r="D21" s="6"/>
      <c r="E21" s="6"/>
      <c r="F21" s="7">
        <f t="shared" si="5"/>
        <v>0</v>
      </c>
      <c r="G21" s="6"/>
      <c r="H21" s="7">
        <f t="shared" si="6"/>
        <v>0</v>
      </c>
      <c r="I21" s="8">
        <f t="shared" si="7"/>
        <v>0</v>
      </c>
      <c r="J21" s="6"/>
    </row>
    <row r="22" spans="1:10" x14ac:dyDescent="0.3">
      <c r="A22" s="5"/>
      <c r="B22" s="6"/>
      <c r="C22" s="6"/>
      <c r="D22" s="6"/>
      <c r="E22" s="6"/>
      <c r="F22" s="7">
        <f t="shared" si="5"/>
        <v>0</v>
      </c>
      <c r="G22" s="6"/>
      <c r="H22" s="7">
        <f t="shared" si="6"/>
        <v>0</v>
      </c>
      <c r="I22" s="8">
        <f t="shared" si="7"/>
        <v>0</v>
      </c>
      <c r="J22" s="6"/>
    </row>
    <row r="23" spans="1:10" x14ac:dyDescent="0.3">
      <c r="A23" s="6"/>
      <c r="B23" s="6"/>
      <c r="C23" s="6"/>
      <c r="D23" s="6"/>
      <c r="E23" s="6"/>
      <c r="F23" s="7">
        <f t="shared" si="5"/>
        <v>0</v>
      </c>
      <c r="G23" s="6"/>
      <c r="H23" s="7">
        <f t="shared" si="6"/>
        <v>0</v>
      </c>
      <c r="I23" s="8">
        <f t="shared" si="7"/>
        <v>0</v>
      </c>
      <c r="J23" s="6"/>
    </row>
    <row r="24" spans="1:10" x14ac:dyDescent="0.3">
      <c r="A24" s="5"/>
      <c r="B24" s="6"/>
      <c r="C24" s="6"/>
      <c r="D24" s="6"/>
      <c r="E24" s="6"/>
      <c r="F24" s="7">
        <f t="shared" si="5"/>
        <v>0</v>
      </c>
      <c r="G24" s="6"/>
      <c r="H24" s="7">
        <f t="shared" si="6"/>
        <v>0</v>
      </c>
      <c r="I24" s="8">
        <f t="shared" si="7"/>
        <v>0</v>
      </c>
      <c r="J24" s="6"/>
    </row>
    <row r="25" spans="1:10" x14ac:dyDescent="0.3">
      <c r="A25" s="5"/>
      <c r="B25" s="6"/>
      <c r="C25" s="6"/>
      <c r="D25" s="6"/>
      <c r="E25" s="6"/>
      <c r="F25" s="7">
        <f t="shared" si="5"/>
        <v>0</v>
      </c>
      <c r="G25" s="6"/>
      <c r="H25" s="7">
        <f t="shared" si="6"/>
        <v>0</v>
      </c>
      <c r="I25" s="8">
        <f t="shared" si="7"/>
        <v>0</v>
      </c>
      <c r="J25" s="6"/>
    </row>
    <row r="26" spans="1:10" x14ac:dyDescent="0.3">
      <c r="A26" s="5"/>
      <c r="B26" s="6"/>
      <c r="C26" s="6"/>
      <c r="D26" s="6"/>
      <c r="E26" s="6"/>
      <c r="F26" s="7">
        <f t="shared" si="5"/>
        <v>0</v>
      </c>
      <c r="G26" s="6"/>
      <c r="H26" s="7">
        <f t="shared" si="6"/>
        <v>0</v>
      </c>
      <c r="I26" s="8">
        <f t="shared" si="7"/>
        <v>0</v>
      </c>
      <c r="J26" s="6"/>
    </row>
    <row r="27" spans="1:10" x14ac:dyDescent="0.3">
      <c r="A27" s="5"/>
      <c r="B27" s="6"/>
      <c r="C27" s="6"/>
      <c r="D27" s="6"/>
      <c r="E27" s="6"/>
      <c r="F27" s="7">
        <f t="shared" si="5"/>
        <v>0</v>
      </c>
      <c r="G27" s="6"/>
      <c r="H27" s="7">
        <f t="shared" si="6"/>
        <v>0</v>
      </c>
      <c r="I27" s="8">
        <f t="shared" si="7"/>
        <v>0</v>
      </c>
      <c r="J27" s="6"/>
    </row>
    <row r="28" spans="1:10" x14ac:dyDescent="0.3">
      <c r="A28" s="5"/>
      <c r="B28" s="6"/>
      <c r="C28" s="6"/>
      <c r="D28" s="6"/>
      <c r="E28" s="6"/>
      <c r="F28" s="7">
        <f t="shared" si="5"/>
        <v>0</v>
      </c>
      <c r="G28" s="6"/>
      <c r="H28" s="7">
        <f t="shared" si="6"/>
        <v>0</v>
      </c>
      <c r="I28" s="8">
        <f t="shared" si="7"/>
        <v>0</v>
      </c>
      <c r="J28" s="6"/>
    </row>
    <row r="29" spans="1:10" x14ac:dyDescent="0.3">
      <c r="A29" s="5"/>
      <c r="B29" s="6"/>
      <c r="C29" s="6"/>
      <c r="D29" s="6"/>
      <c r="E29" s="6"/>
      <c r="F29" s="7">
        <f t="shared" si="5"/>
        <v>0</v>
      </c>
      <c r="G29" s="6"/>
      <c r="H29" s="7">
        <f t="shared" si="6"/>
        <v>0</v>
      </c>
      <c r="I29" s="8">
        <f t="shared" si="7"/>
        <v>0</v>
      </c>
      <c r="J29" s="6"/>
    </row>
    <row r="30" spans="1:10" x14ac:dyDescent="0.3">
      <c r="A30" s="5"/>
      <c r="B30" s="6"/>
      <c r="C30" s="6"/>
      <c r="D30" s="6"/>
      <c r="E30" s="6"/>
      <c r="F30" s="7">
        <f t="shared" si="5"/>
        <v>0</v>
      </c>
      <c r="G30" s="6"/>
      <c r="H30" s="7">
        <f t="shared" si="6"/>
        <v>0</v>
      </c>
      <c r="I30" s="8">
        <f t="shared" si="7"/>
        <v>0</v>
      </c>
      <c r="J30" s="6"/>
    </row>
    <row r="31" spans="1:10" x14ac:dyDescent="0.3">
      <c r="A31" s="5"/>
      <c r="B31" s="6"/>
      <c r="C31" s="6"/>
      <c r="D31" s="6"/>
      <c r="E31" s="6"/>
      <c r="F31" s="7">
        <f t="shared" si="5"/>
        <v>0</v>
      </c>
      <c r="G31" s="6"/>
      <c r="H31" s="7">
        <f t="shared" si="6"/>
        <v>0</v>
      </c>
      <c r="I31" s="8">
        <f t="shared" si="7"/>
        <v>0</v>
      </c>
      <c r="J31" s="6"/>
    </row>
    <row r="32" spans="1:10" x14ac:dyDescent="0.3">
      <c r="A32" s="5"/>
      <c r="B32" s="6"/>
      <c r="C32" s="6"/>
      <c r="D32" s="6"/>
      <c r="E32" s="6"/>
      <c r="F32" s="7">
        <f t="shared" si="5"/>
        <v>0</v>
      </c>
      <c r="G32" s="6"/>
      <c r="H32" s="7">
        <f t="shared" si="6"/>
        <v>0</v>
      </c>
      <c r="I32" s="8">
        <f t="shared" si="7"/>
        <v>0</v>
      </c>
      <c r="J32" s="6"/>
    </row>
    <row r="33" spans="1:10" x14ac:dyDescent="0.3">
      <c r="A33" s="5"/>
      <c r="B33" s="6"/>
      <c r="C33" s="6"/>
      <c r="D33" s="6"/>
      <c r="E33" s="6"/>
      <c r="F33" s="7">
        <f t="shared" si="5"/>
        <v>0</v>
      </c>
      <c r="G33" s="6"/>
      <c r="H33" s="7">
        <f t="shared" si="6"/>
        <v>0</v>
      </c>
      <c r="I33" s="8">
        <f t="shared" si="7"/>
        <v>0</v>
      </c>
      <c r="J33" s="6"/>
    </row>
    <row r="34" spans="1:10" x14ac:dyDescent="0.3">
      <c r="A34" s="15" t="s">
        <v>12</v>
      </c>
      <c r="B34" s="15"/>
      <c r="C34" s="16"/>
      <c r="E34">
        <f>COUNTA(E11:E33)</f>
        <v>9</v>
      </c>
      <c r="G34">
        <f>COUNTA(G11:G33)</f>
        <v>0</v>
      </c>
    </row>
  </sheetData>
  <sortState xmlns:xlrd2="http://schemas.microsoft.com/office/spreadsheetml/2017/richdata2" ref="A11:J19">
    <sortCondition descending="1" ref="I11:I19"/>
  </sortState>
  <mergeCells count="10">
    <mergeCell ref="A1:F1"/>
    <mergeCell ref="E6:F6"/>
    <mergeCell ref="E7:F7"/>
    <mergeCell ref="E8:F8"/>
    <mergeCell ref="E9:F9"/>
    <mergeCell ref="G6:H6"/>
    <mergeCell ref="G7:H7"/>
    <mergeCell ref="G8:H8"/>
    <mergeCell ref="G9:H9"/>
    <mergeCell ref="A34:C3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15" sqref="A1:XFD15"/>
    </sheetView>
  </sheetViews>
  <sheetFormatPr baseColWidth="10" defaultColWidth="11.44140625" defaultRowHeight="14.4" x14ac:dyDescent="0.3"/>
  <cols>
    <col min="1" max="1" width="15.33203125" bestFit="1" customWidth="1"/>
  </cols>
  <sheetData/>
  <sortState xmlns:xlrd2="http://schemas.microsoft.com/office/spreadsheetml/2017/richdata2" ref="A4:B16">
    <sortCondition descending="1" ref="B4:B16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B13" sqref="B13"/>
    </sheetView>
  </sheetViews>
  <sheetFormatPr baseColWidth="10" defaultColWidth="11.44140625" defaultRowHeight="14.4" x14ac:dyDescent="0.3"/>
  <cols>
    <col min="1" max="1" width="19.109375" bestFit="1" customWidth="1"/>
    <col min="2" max="2" width="18.33203125" bestFit="1" customWidth="1"/>
    <col min="3" max="3" width="18.6640625" bestFit="1" customWidth="1"/>
    <col min="4" max="4" width="17.109375" customWidth="1"/>
    <col min="5" max="5" width="12.88671875" bestFit="1" customWidth="1"/>
    <col min="6" max="6" width="23" bestFit="1" customWidth="1"/>
  </cols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Senior-Veterans</vt:lpstr>
      <vt:lpstr>Cadets</vt:lpstr>
      <vt:lpstr>Benjamins</vt:lpstr>
      <vt:lpstr>Statistiques</vt:lpstr>
      <vt:lpstr>Selection CN franconville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2025-01-17T08:05:57Z</dcterms:modified>
</cp:coreProperties>
</file>