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 Laser /"/>
    </mc:Choice>
  </mc:AlternateContent>
  <xr:revisionPtr revIDLastSave="0" documentId="13_ncr:1_{EC984A3D-AF44-B446-AC50-FDFF3068F0C1}" xr6:coauthVersionLast="47" xr6:coauthVersionMax="47" xr10:uidLastSave="{00000000-0000-0000-0000-000000000000}"/>
  <bookViews>
    <workbookView xWindow="0" yWindow="680" windowWidth="30240" windowHeight="17340" tabRatio="643" xr2:uid="{00000000-000D-0000-FFFF-FFFF00000000}"/>
  </bookViews>
  <sheets>
    <sheet name="Senior-Veterans" sheetId="33" r:id="rId1"/>
    <sheet name="Cadets" sheetId="21" r:id="rId2"/>
    <sheet name="Benjamins" sheetId="19" r:id="rId3"/>
    <sheet name="Statistiques" sheetId="32" r:id="rId4"/>
    <sheet name="Selection CN " sheetId="34" r:id="rId5"/>
  </sheets>
  <definedNames>
    <definedName name="_xlnm._FilterDatabase" localSheetId="2" hidden="1">Benjamins!$B$10:$J$33</definedName>
    <definedName name="_xlnm._FilterDatabase" localSheetId="1" hidden="1">Cadets!$B$10:$L$33</definedName>
    <definedName name="_xlnm._FilterDatabase" localSheetId="0" hidden="1">'Senior-Veterans'!$B$10:$R$38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33" l="1"/>
  <c r="Q37" i="33"/>
  <c r="Q36" i="33"/>
  <c r="Q35" i="33"/>
  <c r="Q34" i="33"/>
  <c r="Q33" i="33"/>
  <c r="Q32" i="33"/>
  <c r="Q31" i="33"/>
  <c r="Q30" i="33"/>
  <c r="Q29" i="33"/>
  <c r="Q13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1" i="33"/>
  <c r="P15" i="33"/>
  <c r="P14" i="33"/>
  <c r="P13" i="33"/>
  <c r="P12" i="33"/>
  <c r="O39" i="33"/>
  <c r="M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5" i="33"/>
  <c r="N24" i="33"/>
  <c r="N23" i="33"/>
  <c r="N22" i="33"/>
  <c r="N21" i="33"/>
  <c r="N20" i="33"/>
  <c r="N19" i="33"/>
  <c r="N18" i="33"/>
  <c r="N17" i="33"/>
  <c r="N16" i="33"/>
  <c r="N11" i="33"/>
  <c r="N15" i="33"/>
  <c r="N14" i="33"/>
  <c r="N13" i="33"/>
  <c r="N12" i="33"/>
  <c r="K30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J33" i="21"/>
  <c r="J32" i="21"/>
  <c r="J31" i="21"/>
  <c r="J30" i="21"/>
  <c r="J29" i="21"/>
  <c r="J28" i="21"/>
  <c r="J27" i="21"/>
  <c r="J26" i="21"/>
  <c r="J25" i="21"/>
  <c r="J24" i="21"/>
  <c r="J23" i="21"/>
  <c r="J21" i="21"/>
  <c r="J20" i="21"/>
  <c r="J19" i="21"/>
  <c r="J18" i="21"/>
  <c r="J17" i="21"/>
  <c r="J15" i="21"/>
  <c r="J14" i="21"/>
  <c r="J13" i="21"/>
  <c r="J12" i="21"/>
  <c r="J11" i="21"/>
  <c r="L38" i="33"/>
  <c r="L37" i="33"/>
  <c r="L36" i="33"/>
  <c r="L35" i="33"/>
  <c r="L34" i="33"/>
  <c r="L33" i="33"/>
  <c r="L32" i="33"/>
  <c r="L31" i="33"/>
  <c r="L30" i="33"/>
  <c r="L29" i="33"/>
  <c r="L28" i="33"/>
  <c r="L27" i="33"/>
  <c r="L25" i="33"/>
  <c r="L22" i="33"/>
  <c r="Q22" i="33" s="1"/>
  <c r="L19" i="33"/>
  <c r="L15" i="33"/>
  <c r="L11" i="33"/>
  <c r="L23" i="33"/>
  <c r="L17" i="33"/>
  <c r="L18" i="33"/>
  <c r="L16" i="33"/>
  <c r="L12" i="33"/>
  <c r="L21" i="33"/>
  <c r="L14" i="33"/>
  <c r="L13" i="33"/>
  <c r="L24" i="33"/>
  <c r="Q24" i="33" s="1"/>
  <c r="L20" i="33"/>
  <c r="J37" i="33"/>
  <c r="J36" i="33"/>
  <c r="J35" i="33"/>
  <c r="J34" i="33"/>
  <c r="J33" i="33"/>
  <c r="J32" i="33"/>
  <c r="J31" i="33"/>
  <c r="J30" i="33"/>
  <c r="J29" i="33"/>
  <c r="J28" i="33"/>
  <c r="Q28" i="33" s="1"/>
  <c r="J27" i="33"/>
  <c r="Q27" i="33" s="1"/>
  <c r="J25" i="33"/>
  <c r="Q25" i="33" s="1"/>
  <c r="J22" i="33"/>
  <c r="J19" i="33"/>
  <c r="Q19" i="33" s="1"/>
  <c r="J15" i="33"/>
  <c r="Q15" i="33" s="1"/>
  <c r="J11" i="33"/>
  <c r="Q11" i="33" s="1"/>
  <c r="J23" i="33"/>
  <c r="Q23" i="33" s="1"/>
  <c r="J17" i="33"/>
  <c r="Q17" i="33" s="1"/>
  <c r="J18" i="33"/>
  <c r="Q18" i="33" s="1"/>
  <c r="J16" i="33"/>
  <c r="Q16" i="33" s="1"/>
  <c r="J12" i="33"/>
  <c r="Q12" i="33" s="1"/>
  <c r="J21" i="33"/>
  <c r="Q21" i="33" s="1"/>
  <c r="J14" i="33"/>
  <c r="Q14" i="33" s="1"/>
  <c r="J13" i="33"/>
  <c r="J26" i="33"/>
  <c r="Q26" i="33" s="1"/>
  <c r="J20" i="33"/>
  <c r="Q20" i="33" s="1"/>
  <c r="F13" i="21"/>
  <c r="H14" i="21"/>
  <c r="H17" i="21"/>
  <c r="H21" i="21"/>
  <c r="H20" i="21"/>
  <c r="H19" i="21"/>
  <c r="H12" i="21"/>
  <c r="H18" i="21"/>
  <c r="H11" i="21"/>
  <c r="H15" i="21"/>
  <c r="H13" i="21"/>
  <c r="J38" i="33"/>
  <c r="H24" i="33"/>
  <c r="H26" i="33"/>
  <c r="H12" i="33"/>
  <c r="H20" i="33"/>
  <c r="J19" i="19"/>
  <c r="A19" i="19" s="1"/>
  <c r="I19" i="19"/>
  <c r="J18" i="19"/>
  <c r="A18" i="19" s="1"/>
  <c r="F15" i="19"/>
  <c r="I15" i="19" s="1"/>
  <c r="F17" i="19"/>
  <c r="I17" i="19" s="1"/>
  <c r="F18" i="19"/>
  <c r="I18" i="19" s="1"/>
  <c r="F20" i="19"/>
  <c r="I20" i="19" s="1"/>
  <c r="F21" i="19"/>
  <c r="I21" i="19" s="1"/>
  <c r="F22" i="19"/>
  <c r="I22" i="19" s="1"/>
  <c r="F23" i="19"/>
  <c r="I23" i="19" s="1"/>
  <c r="F24" i="19"/>
  <c r="I24" i="19" s="1"/>
  <c r="F25" i="19"/>
  <c r="I25" i="19" s="1"/>
  <c r="F26" i="19"/>
  <c r="I26" i="19" s="1"/>
  <c r="F27" i="19"/>
  <c r="I27" i="19" s="1"/>
  <c r="F28" i="19"/>
  <c r="I28" i="19" s="1"/>
  <c r="F29" i="19"/>
  <c r="I29" i="19" s="1"/>
  <c r="F30" i="19"/>
  <c r="I30" i="19" s="1"/>
  <c r="F31" i="19"/>
  <c r="I31" i="19" s="1"/>
  <c r="F32" i="19"/>
  <c r="I32" i="19" s="1"/>
  <c r="F33" i="19"/>
  <c r="I33" i="19" s="1"/>
  <c r="F11" i="33"/>
  <c r="R22" i="33"/>
  <c r="A22" i="33" s="1"/>
  <c r="H11" i="33"/>
  <c r="R21" i="33"/>
  <c r="A21" i="33" s="1"/>
  <c r="H23" i="33"/>
  <c r="F23" i="33"/>
  <c r="R15" i="33"/>
  <c r="A15" i="33" s="1"/>
  <c r="H14" i="33"/>
  <c r="F14" i="33"/>
  <c r="R19" i="33"/>
  <c r="A19" i="33" s="1"/>
  <c r="F37" i="33"/>
  <c r="H28" i="33"/>
  <c r="H17" i="33"/>
  <c r="H29" i="33"/>
  <c r="H30" i="33"/>
  <c r="H31" i="33"/>
  <c r="H21" i="33"/>
  <c r="H32" i="33"/>
  <c r="H33" i="33"/>
  <c r="H13" i="33"/>
  <c r="H34" i="33"/>
  <c r="H35" i="33"/>
  <c r="H36" i="33"/>
  <c r="H37" i="33"/>
  <c r="H38" i="33"/>
  <c r="H18" i="33"/>
  <c r="H15" i="33"/>
  <c r="R38" i="33"/>
  <c r="A38" i="33" s="1"/>
  <c r="R36" i="33"/>
  <c r="A36" i="33" s="1"/>
  <c r="F38" i="33"/>
  <c r="F36" i="33"/>
  <c r="R35" i="33"/>
  <c r="A35" i="33" s="1"/>
  <c r="R14" i="33"/>
  <c r="A14" i="33" s="1"/>
  <c r="R33" i="33"/>
  <c r="A33" i="33" s="1"/>
  <c r="R16" i="33"/>
  <c r="A16" i="33" s="1"/>
  <c r="R31" i="33"/>
  <c r="A31" i="33" s="1"/>
  <c r="R12" i="33"/>
  <c r="A12" i="33" s="1"/>
  <c r="R30" i="33"/>
  <c r="A30" i="33" s="1"/>
  <c r="R29" i="33"/>
  <c r="A29" i="33" s="1"/>
  <c r="H16" i="33"/>
  <c r="H19" i="33"/>
  <c r="H25" i="33"/>
  <c r="H22" i="33"/>
  <c r="H27" i="33"/>
  <c r="G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6" i="19"/>
  <c r="H13" i="19"/>
  <c r="H12" i="19"/>
  <c r="H11" i="19"/>
  <c r="H33" i="21"/>
  <c r="K33" i="21" s="1"/>
  <c r="H32" i="21"/>
  <c r="K32" i="21" s="1"/>
  <c r="H31" i="21"/>
  <c r="K31" i="21" s="1"/>
  <c r="H29" i="21"/>
  <c r="K29" i="21" s="1"/>
  <c r="H28" i="21"/>
  <c r="K28" i="21" s="1"/>
  <c r="H27" i="21"/>
  <c r="K27" i="21" s="1"/>
  <c r="H26" i="21"/>
  <c r="K26" i="21" s="1"/>
  <c r="H25" i="21"/>
  <c r="K25" i="21" s="1"/>
  <c r="H24" i="21"/>
  <c r="K24" i="21" s="1"/>
  <c r="H23" i="21"/>
  <c r="I39" i="33"/>
  <c r="F24" i="33"/>
  <c r="F16" i="33"/>
  <c r="F15" i="33"/>
  <c r="F19" i="33"/>
  <c r="F25" i="33"/>
  <c r="F20" i="33"/>
  <c r="F28" i="33"/>
  <c r="F22" i="33"/>
  <c r="F27" i="33"/>
  <c r="F17" i="33"/>
  <c r="F12" i="33"/>
  <c r="F32" i="33"/>
  <c r="F34" i="33"/>
  <c r="F29" i="33"/>
  <c r="F30" i="33"/>
  <c r="F26" i="33"/>
  <c r="F31" i="33"/>
  <c r="F21" i="33"/>
  <c r="F33" i="33"/>
  <c r="F13" i="33"/>
  <c r="F35" i="33"/>
  <c r="F18" i="33"/>
  <c r="K39" i="33"/>
  <c r="G39" i="33"/>
  <c r="F21" i="21"/>
  <c r="F19" i="21"/>
  <c r="F15" i="21"/>
  <c r="F20" i="21"/>
  <c r="F12" i="21"/>
  <c r="F16" i="21"/>
  <c r="F22" i="21"/>
  <c r="G22" i="21" s="1"/>
  <c r="H22" i="21" s="1"/>
  <c r="I22" i="21" s="1"/>
  <c r="J22" i="21" s="1"/>
  <c r="F23" i="21"/>
  <c r="F24" i="21"/>
  <c r="F25" i="21"/>
  <c r="F28" i="21"/>
  <c r="F29" i="21"/>
  <c r="F14" i="21"/>
  <c r="F26" i="21"/>
  <c r="F27" i="21"/>
  <c r="F11" i="21"/>
  <c r="F31" i="21"/>
  <c r="F32" i="21"/>
  <c r="F33" i="21"/>
  <c r="L13" i="21"/>
  <c r="A13" i="21" s="1"/>
  <c r="L27" i="21"/>
  <c r="A27" i="21" s="1"/>
  <c r="L26" i="21"/>
  <c r="A26" i="21" s="1"/>
  <c r="L22" i="21"/>
  <c r="A22" i="21" s="1"/>
  <c r="F18" i="21"/>
  <c r="E34" i="21"/>
  <c r="L29" i="21"/>
  <c r="A29" i="21" s="1"/>
  <c r="L30" i="21"/>
  <c r="A30" i="21" s="1"/>
  <c r="E39" i="33"/>
  <c r="R37" i="33"/>
  <c r="A37" i="33" s="1"/>
  <c r="R34" i="33"/>
  <c r="A34" i="33" s="1"/>
  <c r="R32" i="33"/>
  <c r="A32" i="33" s="1"/>
  <c r="R17" i="33"/>
  <c r="A17" i="33" s="1"/>
  <c r="R20" i="33"/>
  <c r="A20" i="33" s="1"/>
  <c r="R27" i="33"/>
  <c r="A27" i="33" s="1"/>
  <c r="R25" i="33"/>
  <c r="A25" i="33" s="1"/>
  <c r="R28" i="33"/>
  <c r="A28" i="33" s="1"/>
  <c r="R11" i="33"/>
  <c r="A11" i="33" s="1"/>
  <c r="R26" i="33"/>
  <c r="A26" i="33" s="1"/>
  <c r="R24" i="33"/>
  <c r="A24" i="33" s="1"/>
  <c r="R23" i="33"/>
  <c r="A23" i="33" s="1"/>
  <c r="R18" i="33"/>
  <c r="A18" i="33" s="1"/>
  <c r="R13" i="33"/>
  <c r="A13" i="33" s="1"/>
  <c r="J11" i="19"/>
  <c r="A11" i="19" s="1"/>
  <c r="F11" i="19"/>
  <c r="I11" i="19" s="1"/>
  <c r="E34" i="19"/>
  <c r="L28" i="21"/>
  <c r="A28" i="21" s="1"/>
  <c r="L25" i="21"/>
  <c r="A25" i="21" s="1"/>
  <c r="L24" i="21"/>
  <c r="A24" i="21" s="1"/>
  <c r="L23" i="21"/>
  <c r="A23" i="21" s="1"/>
  <c r="L21" i="21"/>
  <c r="A21" i="21" s="1"/>
  <c r="L11" i="21"/>
  <c r="A11" i="21" s="1"/>
  <c r="A31" i="21"/>
  <c r="A32" i="21"/>
  <c r="A33" i="21"/>
  <c r="L20" i="21"/>
  <c r="A20" i="21" s="1"/>
  <c r="L14" i="21"/>
  <c r="A14" i="21" s="1"/>
  <c r="L16" i="21"/>
  <c r="A16" i="21" s="1"/>
  <c r="L18" i="21"/>
  <c r="A18" i="21" s="1"/>
  <c r="L12" i="21"/>
  <c r="A12" i="21" s="1"/>
  <c r="L17" i="21"/>
  <c r="A17" i="21" s="1"/>
  <c r="L19" i="21"/>
  <c r="A19" i="21" s="1"/>
  <c r="L15" i="21"/>
  <c r="A15" i="21" s="1"/>
  <c r="J17" i="19"/>
  <c r="A17" i="19" s="1"/>
  <c r="J15" i="19"/>
  <c r="J14" i="19"/>
  <c r="F14" i="19"/>
  <c r="I14" i="19" s="1"/>
  <c r="J16" i="19"/>
  <c r="A16" i="19" s="1"/>
  <c r="F16" i="19"/>
  <c r="I16" i="19" s="1"/>
  <c r="J13" i="19"/>
  <c r="A13" i="19" s="1"/>
  <c r="F13" i="19"/>
  <c r="I13" i="19" s="1"/>
  <c r="J12" i="19"/>
  <c r="A12" i="19" s="1"/>
  <c r="F12" i="19"/>
  <c r="I12" i="19" s="1"/>
  <c r="G34" i="21" l="1"/>
</calcChain>
</file>

<file path=xl/sharedStrings.xml><?xml version="1.0" encoding="utf-8"?>
<sst xmlns="http://schemas.openxmlformats.org/spreadsheetml/2006/main" count="162" uniqueCount="96">
  <si>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</si>
  <si>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</si>
  <si>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</si>
  <si>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</si>
  <si>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</si>
  <si>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</si>
  <si>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</si>
  <si>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</si>
  <si>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</si>
  <si>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</si>
  <si>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</si>
  <si>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ROBERT</t>
  </si>
  <si>
    <t>nb tireurs bretons</t>
  </si>
  <si>
    <t>Jules</t>
  </si>
  <si>
    <t>Guillaume</t>
  </si>
  <si>
    <t>Mathieu</t>
  </si>
  <si>
    <t>Championnat de Bretagne Guimgamp</t>
  </si>
  <si>
    <t>CN Franconville</t>
  </si>
  <si>
    <t>Ronan</t>
  </si>
  <si>
    <t>LE CLERC</t>
  </si>
  <si>
    <t>CARIMALO</t>
  </si>
  <si>
    <t>Raphaëlle</t>
  </si>
  <si>
    <t>Jonas</t>
  </si>
  <si>
    <t>Clervie</t>
  </si>
  <si>
    <t>Piers</t>
  </si>
  <si>
    <t>LE PROVOST</t>
  </si>
  <si>
    <t>DE ROECK</t>
  </si>
  <si>
    <t>DALAUDIER DESMOT</t>
  </si>
  <si>
    <t>BESNARD</t>
  </si>
  <si>
    <t>BREET</t>
  </si>
  <si>
    <t>Classement benjamin mixte</t>
  </si>
  <si>
    <t>Classement Cadet mixte</t>
  </si>
  <si>
    <t>Classement Laser Hommes Senior-Vétéran</t>
  </si>
  <si>
    <t>Nil</t>
  </si>
  <si>
    <t>Naela</t>
  </si>
  <si>
    <t>BLANCHET</t>
  </si>
  <si>
    <t>MONCHATRE</t>
  </si>
  <si>
    <t>IWANSKI</t>
  </si>
  <si>
    <t>Maximilien</t>
  </si>
  <si>
    <t>1 DALAUDIER Nicolas</t>
  </si>
  <si>
    <t>2 LABAT Malik</t>
  </si>
  <si>
    <t>3 CARIMALO Ronan</t>
  </si>
  <si>
    <t>4 IWANSKI Maximilien</t>
  </si>
  <si>
    <t>5 LE CLERC Guillaume</t>
  </si>
  <si>
    <t>6 ROBERT Jean Lionel</t>
  </si>
  <si>
    <t>7 CHEVAL Mehdi</t>
  </si>
  <si>
    <t>8 LE HAN Mathieu</t>
  </si>
  <si>
    <t>9 DENIEUL Benoit</t>
  </si>
  <si>
    <t>10 LEDOGARD Luke</t>
  </si>
  <si>
    <t>11 BELANGER Bénédicte</t>
  </si>
  <si>
    <t>12 DONAL Ewen</t>
  </si>
  <si>
    <t>LEDOGARD</t>
  </si>
  <si>
    <t>Luke</t>
  </si>
  <si>
    <t>DRONNE</t>
  </si>
  <si>
    <t>Noan</t>
  </si>
  <si>
    <t>PERSON</t>
  </si>
  <si>
    <t>Guingamp</t>
  </si>
  <si>
    <t>Fougères CEP</t>
  </si>
  <si>
    <t xml:space="preserve">Challenge de Guingamp </t>
  </si>
  <si>
    <t xml:space="preserve">Championnat Régional </t>
  </si>
  <si>
    <t>CLERMONT</t>
  </si>
  <si>
    <t>Thomas</t>
  </si>
  <si>
    <t>Lannion ASPTT</t>
  </si>
  <si>
    <t>Challenge Guingamp</t>
  </si>
  <si>
    <t>DELPEYROUX</t>
  </si>
  <si>
    <t>Arnaud</t>
  </si>
  <si>
    <t>Brest Rapière</t>
  </si>
  <si>
    <t>MABO</t>
  </si>
  <si>
    <t>Mael</t>
  </si>
  <si>
    <t>MORIN</t>
  </si>
  <si>
    <t>Ségolène</t>
  </si>
  <si>
    <t>CHOISY-BERNARD</t>
  </si>
  <si>
    <t>Elwann</t>
  </si>
  <si>
    <t>CROCQ</t>
  </si>
  <si>
    <t xml:space="preserve">Fougères </t>
  </si>
  <si>
    <t>DUPRE</t>
  </si>
  <si>
    <t>Aymeric</t>
  </si>
  <si>
    <t>Jean-Lionel</t>
  </si>
  <si>
    <t>TARNIER</t>
  </si>
  <si>
    <t>Mathias</t>
  </si>
  <si>
    <t>Mayeul</t>
  </si>
  <si>
    <t>GOSDET</t>
  </si>
  <si>
    <t>Circuit Régional Pabu</t>
  </si>
  <si>
    <t>DAMANY</t>
  </si>
  <si>
    <t>Léo</t>
  </si>
  <si>
    <t>GUINGAMP</t>
  </si>
  <si>
    <t>MEYNIER</t>
  </si>
  <si>
    <t>Pierre</t>
  </si>
  <si>
    <t>POISSON</t>
  </si>
  <si>
    <t>Lucien</t>
  </si>
  <si>
    <t>LE COZ</t>
  </si>
  <si>
    <t>Elan</t>
  </si>
  <si>
    <t xml:space="preserve">Challenge de Caen </t>
  </si>
  <si>
    <t>Challenge de Caen</t>
  </si>
  <si>
    <t>Epreuve Nationale  Cannes</t>
  </si>
  <si>
    <t>Sélectionnés  epreuve nationale Cannes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</si>
</sst>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4" fillId="0" borderId="0" xfId="0" applyFont="1" applyAlignment="1">
      <alignment horizontal="center"/>
    </xf>
    <xf numFmtId="1" fontId="0" fillId="0" borderId="0" xfId="0" applyNumberFormat="1"/>
    <xf numFmtId="0" fontId="5" fillId="0" borderId="0" xfId="0" applyFont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xSplit="3" ySplit="10" topLeftCell="D11" activePane="bottomRight" state="frozenSplit"/>
      <selection activeCell="A11" sqref="A11"/>
      <selection pane="topRight" activeCell="A11" sqref="A11"/>
      <selection pane="bottomLeft" activeCell="A11" sqref="A11"/>
      <selection pane="bottomRight" activeCell="C7" sqref="C7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3" max="3" width="18.5" bestFit="1" customWidth="1"/>
    <col min="4" max="4" width="13.1640625" bestFit="1" customWidth="1"/>
    <col min="5" max="5" width="21.5" hidden="1" customWidth="1"/>
    <col min="6" max="6" width="22.1640625" hidden="1" customWidth="1"/>
    <col min="7" max="7" width="11.5" hidden="1" customWidth="1"/>
    <col min="8" max="8" width="20" hidden="1" customWidth="1"/>
    <col min="9" max="9" width="11.5" customWidth="1"/>
    <col min="10" max="10" width="20" customWidth="1"/>
    <col min="11" max="11" width="11.5" customWidth="1"/>
    <col min="12" max="12" width="20" customWidth="1"/>
    <col min="13" max="13" width="11.5" customWidth="1"/>
    <col min="14" max="14" width="20.1640625" customWidth="1"/>
    <col min="15" max="15" width="11.5" customWidth="1"/>
    <col min="16" max="16" width="23" customWidth="1"/>
    <col min="18" max="18" width="18.33203125" bestFit="1" customWidth="1"/>
  </cols>
  <sheetData>
    <row r="1" spans="1:18" ht="31" x14ac:dyDescent="0.3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16" x14ac:dyDescent="0.2">
      <c r="N2" s="11"/>
    </row>
    <row r="3" spans="1:18" ht="16" x14ac:dyDescent="0.2">
      <c r="B3" s="2"/>
      <c r="N3" s="11"/>
    </row>
    <row r="4" spans="1:18" ht="16" x14ac:dyDescent="0.2">
      <c r="B4" s="2"/>
      <c r="C4" s="3"/>
      <c r="N4" s="11"/>
    </row>
    <row r="5" spans="1:18" ht="16" x14ac:dyDescent="0.2">
      <c r="A5" s="20" t="s">
        <v>95</v>
      </c>
      <c r="B5" s="20"/>
      <c r="N5" s="11"/>
    </row>
    <row r="6" spans="1:18" x14ac:dyDescent="0.2">
      <c r="D6" s="1" t="s">
        <v>0</v>
      </c>
      <c r="E6" s="13" t="s">
        <v>16</v>
      </c>
      <c r="F6" s="13"/>
      <c r="G6" s="13" t="s">
        <v>17</v>
      </c>
      <c r="H6" s="13"/>
      <c r="I6" s="13" t="s">
        <v>63</v>
      </c>
      <c r="J6" s="13"/>
      <c r="K6" s="13" t="s">
        <v>59</v>
      </c>
      <c r="L6" s="13"/>
      <c r="M6" s="13" t="s">
        <v>93</v>
      </c>
      <c r="N6" s="13"/>
      <c r="O6" s="13" t="s">
        <v>94</v>
      </c>
      <c r="P6" s="13"/>
    </row>
    <row r="7" spans="1:18" x14ac:dyDescent="0.2">
      <c r="D7" s="1" t="s">
        <v>10</v>
      </c>
      <c r="E7" s="14">
        <v>3</v>
      </c>
      <c r="F7" s="15"/>
      <c r="G7" s="14">
        <v>5</v>
      </c>
      <c r="H7" s="15"/>
      <c r="I7" s="14">
        <v>2</v>
      </c>
      <c r="J7" s="15"/>
      <c r="K7" s="14">
        <v>3</v>
      </c>
      <c r="L7" s="15"/>
      <c r="M7" s="14">
        <v>2</v>
      </c>
      <c r="N7" s="15"/>
      <c r="O7" s="14">
        <v>4</v>
      </c>
      <c r="P7" s="15"/>
    </row>
    <row r="8" spans="1:18" x14ac:dyDescent="0.2">
      <c r="D8" s="1" t="s">
        <v>1</v>
      </c>
      <c r="E8" s="16">
        <v>45627</v>
      </c>
      <c r="F8" s="16"/>
      <c r="G8" s="16">
        <v>45703</v>
      </c>
      <c r="H8" s="16"/>
      <c r="I8" s="16">
        <v>45976</v>
      </c>
      <c r="J8" s="16"/>
      <c r="K8" s="16">
        <v>45997</v>
      </c>
      <c r="L8" s="16"/>
      <c r="M8" s="16">
        <v>46032</v>
      </c>
      <c r="N8" s="16"/>
      <c r="O8" s="16">
        <v>46068</v>
      </c>
      <c r="P8" s="16"/>
    </row>
    <row r="9" spans="1:18" x14ac:dyDescent="0.2">
      <c r="D9" s="1" t="s">
        <v>2</v>
      </c>
      <c r="E9" s="13">
        <v>12</v>
      </c>
      <c r="F9" s="13"/>
      <c r="G9" s="13">
        <v>64</v>
      </c>
      <c r="H9" s="13"/>
      <c r="I9" s="13">
        <v>14</v>
      </c>
      <c r="J9" s="13"/>
      <c r="K9" s="13">
        <v>13</v>
      </c>
      <c r="L9" s="13"/>
      <c r="M9" s="13">
        <v>7</v>
      </c>
      <c r="N9" s="13"/>
      <c r="O9" s="13">
        <v>0</v>
      </c>
      <c r="P9" s="1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8" x14ac:dyDescent="0.2">
      <c r="A11" s="5">
        <f t="shared" ref="A11:A22" si="0">R11</f>
        <v>1</v>
      </c>
      <c r="B11" s="12" t="s">
        <v>11</v>
      </c>
      <c r="C11" s="12" t="s">
        <v>77</v>
      </c>
      <c r="D11" s="12" t="s">
        <v>74</v>
      </c>
      <c r="E11" s="6">
        <v>12</v>
      </c>
      <c r="F11" s="7">
        <f>25/2</f>
        <v>12.5</v>
      </c>
      <c r="G11" s="6"/>
      <c r="H11" s="7">
        <f>IF(G11=0,,($G$9-G11)*$G$7*100/$G$9)</f>
        <v>0</v>
      </c>
      <c r="I11" s="6">
        <v>7</v>
      </c>
      <c r="J11" s="7">
        <f>IF(I11=0,,($I$9-I11)*$I$7*100/$I$9)</f>
        <v>100</v>
      </c>
      <c r="K11" s="6">
        <v>4</v>
      </c>
      <c r="L11" s="7">
        <f>IF(K11=0,,($K$9-K11)*$K$7*100/$K$9)</f>
        <v>207.69230769230768</v>
      </c>
      <c r="M11" s="6">
        <v>1</v>
      </c>
      <c r="N11" s="7">
        <f>IF(M11=0,,($K$9-M11)*$K$7*100/$K$9)</f>
        <v>276.92307692307691</v>
      </c>
      <c r="O11" s="6"/>
      <c r="P11" s="7">
        <f>IF(O11=0,,($O$9-O11)*$O$7*100/$O$9)</f>
        <v>0</v>
      </c>
      <c r="Q11" s="8">
        <f>SUM(J11,L11,N11,P11)</f>
        <v>584.61538461538453</v>
      </c>
      <c r="R11" s="7">
        <f t="shared" ref="R11:R22" si="1">ROW(B11)-10</f>
        <v>1</v>
      </c>
    </row>
    <row r="12" spans="1:18" x14ac:dyDescent="0.2">
      <c r="A12" s="5">
        <f t="shared" si="0"/>
        <v>2</v>
      </c>
      <c r="B12" s="12" t="s">
        <v>37</v>
      </c>
      <c r="C12" s="12" t="s">
        <v>38</v>
      </c>
      <c r="D12" s="12" t="s">
        <v>56</v>
      </c>
      <c r="E12" s="7">
        <v>2</v>
      </c>
      <c r="F12" s="7">
        <f>IF(E12=0,,($E$9-E12)*$E$7*100/$E$9)</f>
        <v>250</v>
      </c>
      <c r="G12" s="6"/>
      <c r="H12" s="7">
        <f>IF(G12=0,,($G$9-G12)*$G$7*100/$G$9)</f>
        <v>0</v>
      </c>
      <c r="I12" s="6">
        <v>4</v>
      </c>
      <c r="J12" s="7">
        <f>IF(I12=0,,($I$9-I12)*$I$7*100/$I$9)</f>
        <v>142.85714285714286</v>
      </c>
      <c r="K12" s="6">
        <v>1</v>
      </c>
      <c r="L12" s="7">
        <f>IF(K12=0,,($K$9-K12)*$K$7*100/$K$9)</f>
        <v>276.92307692307691</v>
      </c>
      <c r="M12" s="6"/>
      <c r="N12" s="7">
        <f>IF(M12=0,,($K$9-M12)*$K$7*100/$K$9)</f>
        <v>0</v>
      </c>
      <c r="O12" s="6"/>
      <c r="P12" s="7">
        <f>IF(O12=0,,($O$9-O12)*$O$7*100/$O$9)</f>
        <v>0</v>
      </c>
      <c r="Q12" s="8">
        <f>SUM(J12,L12,N12,P12)</f>
        <v>419.7802197802198</v>
      </c>
      <c r="R12" s="6">
        <f t="shared" si="1"/>
        <v>2</v>
      </c>
    </row>
    <row r="13" spans="1:18" x14ac:dyDescent="0.2">
      <c r="A13" s="5">
        <f t="shared" si="0"/>
        <v>3</v>
      </c>
      <c r="B13" s="12" t="s">
        <v>20</v>
      </c>
      <c r="C13" s="12" t="s">
        <v>18</v>
      </c>
      <c r="D13" s="12" t="s">
        <v>56</v>
      </c>
      <c r="E13" s="6">
        <v>6</v>
      </c>
      <c r="F13" s="7">
        <f>IF(E13=0,,($E$9-E13)*$E$7*100/$E$9)</f>
        <v>150</v>
      </c>
      <c r="G13" s="6"/>
      <c r="H13" s="7">
        <f>IF(G13=0,,($G$9-G13)*$G$7*100/$G$9)</f>
        <v>0</v>
      </c>
      <c r="I13" s="6">
        <v>5</v>
      </c>
      <c r="J13" s="7">
        <f>IF(I13=0,,($I$9-I13)*$I$7*100/$I$9)</f>
        <v>128.57142857142858</v>
      </c>
      <c r="K13" s="6">
        <v>3</v>
      </c>
      <c r="L13" s="7">
        <f>IF(K13=0,,($K$9-K13)*$K$7*100/$K$9)</f>
        <v>230.76923076923077</v>
      </c>
      <c r="M13" s="6"/>
      <c r="N13" s="7">
        <f>IF(M13=0,,($K$9-M13)*$K$7*100/$K$9)</f>
        <v>0</v>
      </c>
      <c r="O13" s="6"/>
      <c r="P13" s="7">
        <f>IF(O13=0,,($O$9-O13)*$O$7*100/$O$9)</f>
        <v>0</v>
      </c>
      <c r="Q13" s="8">
        <f>SUM(J13,L13,N13,P13)</f>
        <v>359.34065934065939</v>
      </c>
      <c r="R13" s="7">
        <f t="shared" si="1"/>
        <v>3</v>
      </c>
    </row>
    <row r="14" spans="1:18" x14ac:dyDescent="0.2">
      <c r="A14" s="5">
        <f t="shared" si="0"/>
        <v>4</v>
      </c>
      <c r="B14" s="21" t="s">
        <v>71</v>
      </c>
      <c r="C14" s="21" t="s">
        <v>22</v>
      </c>
      <c r="D14" s="21" t="s">
        <v>56</v>
      </c>
      <c r="E14" s="6">
        <v>10</v>
      </c>
      <c r="F14" s="7">
        <f>IF(E14=0,,($E$9-E14)*$E$7*100/$E$9)</f>
        <v>50</v>
      </c>
      <c r="G14" s="6"/>
      <c r="H14" s="7">
        <f>IF(G14=0,,($G$9-G14)*$G$7*100/$G$9)</f>
        <v>0</v>
      </c>
      <c r="I14" s="6">
        <v>2</v>
      </c>
      <c r="J14" s="7">
        <f>IF(I14=0,,($I$9-I14)*$I$7*100/$I$9)</f>
        <v>171.42857142857142</v>
      </c>
      <c r="K14" s="6">
        <v>6</v>
      </c>
      <c r="L14" s="7">
        <f>IF(K14=0,,($K$9-K14)*$K$7*100/$K$9)</f>
        <v>161.53846153846155</v>
      </c>
      <c r="M14" s="6"/>
      <c r="N14" s="7">
        <f>IF(M14=0,,($K$9-M14)*$K$7*100/$K$9)</f>
        <v>0</v>
      </c>
      <c r="O14" s="6"/>
      <c r="P14" s="7">
        <f>IF(O14=0,,($O$9-O14)*$O$7*100/$O$9)</f>
        <v>0</v>
      </c>
      <c r="Q14" s="8">
        <f>SUM(J14,L14,N14,P14)</f>
        <v>332.96703296703299</v>
      </c>
      <c r="R14" s="6">
        <f t="shared" si="1"/>
        <v>4</v>
      </c>
    </row>
    <row r="15" spans="1:18" x14ac:dyDescent="0.2">
      <c r="A15" s="5">
        <f t="shared" si="0"/>
        <v>5</v>
      </c>
      <c r="B15" s="21" t="s">
        <v>78</v>
      </c>
      <c r="C15" s="21" t="s">
        <v>79</v>
      </c>
      <c r="D15" s="21" t="s">
        <v>56</v>
      </c>
      <c r="E15" s="7"/>
      <c r="F15" s="7">
        <f>IF(E15=0,,($E$9-E15)*$E$7*100/$E$9)</f>
        <v>0</v>
      </c>
      <c r="G15" s="7"/>
      <c r="H15" s="7">
        <f>IF(G15=0,,($G$9-G15)*$G$7*100/$G$9)</f>
        <v>0</v>
      </c>
      <c r="I15" s="7">
        <v>1</v>
      </c>
      <c r="J15" s="7">
        <f>IF(I15=0,,($I$9-I15)*$I$7*100/$I$9)</f>
        <v>185.71428571428572</v>
      </c>
      <c r="K15" s="7">
        <v>7</v>
      </c>
      <c r="L15" s="7">
        <f>IF(K15=0,,($K$9-K15)*$K$7*100/$K$9)</f>
        <v>138.46153846153845</v>
      </c>
      <c r="M15" s="7"/>
      <c r="N15" s="7">
        <f>IF(M15=0,,($K$9-M15)*$K$7*100/$K$9)</f>
        <v>0</v>
      </c>
      <c r="O15" s="7"/>
      <c r="P15" s="7">
        <f>IF(O15=0,,($O$9-O15)*$O$7*100/$O$9)</f>
        <v>0</v>
      </c>
      <c r="Q15" s="8">
        <f>SUM(J15,L15,N15,P15)</f>
        <v>324.17582417582418</v>
      </c>
      <c r="R15" s="6">
        <f t="shared" si="1"/>
        <v>5</v>
      </c>
    </row>
    <row r="16" spans="1:18" x14ac:dyDescent="0.2">
      <c r="A16" s="5">
        <f t="shared" si="0"/>
        <v>6</v>
      </c>
      <c r="B16" s="21" t="s">
        <v>73</v>
      </c>
      <c r="C16" s="21" t="s">
        <v>14</v>
      </c>
      <c r="D16" s="21" t="s">
        <v>74</v>
      </c>
      <c r="E16" s="7">
        <v>7</v>
      </c>
      <c r="F16" s="7">
        <f>IF(E16=0,,($E$9-E16)*$E$7*100/$E$9)</f>
        <v>125</v>
      </c>
      <c r="G16" s="7"/>
      <c r="H16" s="7">
        <f>IF(G16=0,,($G$9-G16)*$G$7*100/$G$9)</f>
        <v>0</v>
      </c>
      <c r="I16" s="7">
        <v>8</v>
      </c>
      <c r="J16" s="7">
        <f>IF(I16=0,,($I$9-I16)*$I$7*100/$I$9)</f>
        <v>85.714285714285708</v>
      </c>
      <c r="K16" s="7">
        <v>5</v>
      </c>
      <c r="L16" s="7">
        <f>IF(K16=0,,($K$9-K16)*$K$7*100/$K$9)</f>
        <v>184.61538461538461</v>
      </c>
      <c r="M16" s="7"/>
      <c r="N16" s="7">
        <f>IF(M16=0,,($K$9-M16)*$K$7*100/$K$9)</f>
        <v>0</v>
      </c>
      <c r="O16" s="7"/>
      <c r="P16" s="7">
        <f>IF(O16=0,,($O$9-O16)*$O$7*100/$O$9)</f>
        <v>0</v>
      </c>
      <c r="Q16" s="8">
        <f>SUM(J16,L16,N16,P16)</f>
        <v>270.32967032967031</v>
      </c>
      <c r="R16" s="6">
        <f t="shared" si="1"/>
        <v>6</v>
      </c>
    </row>
    <row r="17" spans="1:18" x14ac:dyDescent="0.2">
      <c r="A17" s="5">
        <f t="shared" si="0"/>
        <v>7</v>
      </c>
      <c r="B17" s="12" t="s">
        <v>51</v>
      </c>
      <c r="C17" s="12" t="s">
        <v>52</v>
      </c>
      <c r="D17" s="12" t="s">
        <v>74</v>
      </c>
      <c r="E17" s="7">
        <v>9</v>
      </c>
      <c r="F17" s="7">
        <f>IF(E17=0,,($E$9-E17)*$E$7*100/$E$9)</f>
        <v>75</v>
      </c>
      <c r="G17" s="6"/>
      <c r="H17" s="7">
        <f>IF(G17=0,,($G$9-G17)*$G$7*100/$G$9)</f>
        <v>0</v>
      </c>
      <c r="I17" s="6"/>
      <c r="J17" s="7">
        <f>IF(I17=0,,($I$9-I17)*$I$7*100/$I$9)</f>
        <v>0</v>
      </c>
      <c r="K17" s="6">
        <v>2</v>
      </c>
      <c r="L17" s="7">
        <f>IF(K17=0,,($K$9-K17)*$K$7*100/$K$9)</f>
        <v>253.84615384615384</v>
      </c>
      <c r="M17" s="6"/>
      <c r="N17" s="7">
        <f>IF(M17=0,,($K$9-M17)*$K$7*100/$K$9)</f>
        <v>0</v>
      </c>
      <c r="O17" s="6"/>
      <c r="P17" s="7">
        <f>IF(O17=0,,($O$9-O17)*$O$7*100/$O$9)</f>
        <v>0</v>
      </c>
      <c r="Q17" s="8">
        <f>SUM(J17,L17,N17,P17)</f>
        <v>253.84615384615384</v>
      </c>
      <c r="R17" s="6">
        <f t="shared" si="1"/>
        <v>7</v>
      </c>
    </row>
    <row r="18" spans="1:18" x14ac:dyDescent="0.2">
      <c r="A18" s="5">
        <f t="shared" si="0"/>
        <v>8</v>
      </c>
      <c r="B18" s="6" t="s">
        <v>75</v>
      </c>
      <c r="C18" s="6" t="s">
        <v>76</v>
      </c>
      <c r="D18" s="6" t="s">
        <v>74</v>
      </c>
      <c r="E18" s="6">
        <v>8</v>
      </c>
      <c r="F18" s="7">
        <f>IF(E18=0,,($E$9-E18)*$E$7*100/$E$9)</f>
        <v>100</v>
      </c>
      <c r="G18" s="6"/>
      <c r="H18" s="7">
        <f>IF(G18=0,,($G$9-G18)*$G$7*100/$G$9)</f>
        <v>0</v>
      </c>
      <c r="I18" s="6">
        <v>10</v>
      </c>
      <c r="J18" s="7">
        <f>IF(I18=0,,($I$9-I18)*$I$7*100/$I$9)</f>
        <v>57.142857142857146</v>
      </c>
      <c r="K18" s="6">
        <v>8</v>
      </c>
      <c r="L18" s="7">
        <f>IF(K18=0,,($K$9-K18)*$K$7*100/$K$9)</f>
        <v>115.38461538461539</v>
      </c>
      <c r="M18" s="6"/>
      <c r="N18" s="7">
        <f>IF(M18=0,,($K$9-M18)*$K$7*100/$K$9)</f>
        <v>0</v>
      </c>
      <c r="O18" s="6"/>
      <c r="P18" s="7">
        <f>IF(O18=0,,($O$9-O18)*$O$7*100/$O$9)</f>
        <v>0</v>
      </c>
      <c r="Q18" s="8">
        <f>SUM(J18,L18,N18,P18)</f>
        <v>172.52747252747253</v>
      </c>
      <c r="R18" s="7">
        <f t="shared" si="1"/>
        <v>8</v>
      </c>
    </row>
    <row r="19" spans="1:18" x14ac:dyDescent="0.2">
      <c r="A19" s="5">
        <f t="shared" si="0"/>
        <v>9</v>
      </c>
      <c r="B19" s="6" t="s">
        <v>19</v>
      </c>
      <c r="C19" s="6" t="s">
        <v>14</v>
      </c>
      <c r="D19" s="6" t="s">
        <v>56</v>
      </c>
      <c r="E19" s="7"/>
      <c r="F19" s="7">
        <f>IF(E19=0,,($E$9-E19)*$E$7*100/$E$9)</f>
        <v>0</v>
      </c>
      <c r="G19" s="7"/>
      <c r="H19" s="7">
        <f>IF(G19=0,,($G$9-G19)*$G$7*100/$G$9)</f>
        <v>0</v>
      </c>
      <c r="I19" s="7">
        <v>3</v>
      </c>
      <c r="J19" s="7">
        <f>IF(I19=0,,($I$9-I19)*$I$7*100/$I$9)</f>
        <v>157.14285714285714</v>
      </c>
      <c r="K19" s="7"/>
      <c r="L19" s="7">
        <f>IF(K19=0,,($K$9-K19)*$K$7*100/$K$9)</f>
        <v>0</v>
      </c>
      <c r="M19" s="7"/>
      <c r="N19" s="7">
        <f>IF(M19=0,,($K$9-M19)*$K$7*100/$K$9)</f>
        <v>0</v>
      </c>
      <c r="O19" s="7"/>
      <c r="P19" s="7">
        <f>IF(O19=0,,($O$9-O19)*$O$7*100/$O$9)</f>
        <v>0</v>
      </c>
      <c r="Q19" s="8">
        <f>SUM(J19,L19,N19,P19)</f>
        <v>157.14285714285714</v>
      </c>
      <c r="R19" s="6">
        <f t="shared" si="1"/>
        <v>9</v>
      </c>
    </row>
    <row r="20" spans="1:18" x14ac:dyDescent="0.2">
      <c r="A20" s="5">
        <f t="shared" si="0"/>
        <v>10</v>
      </c>
      <c r="B20" s="6" t="s">
        <v>64</v>
      </c>
      <c r="C20" s="6" t="s">
        <v>65</v>
      </c>
      <c r="D20" s="6" t="s">
        <v>66</v>
      </c>
      <c r="E20" s="7">
        <v>1</v>
      </c>
      <c r="F20" s="7">
        <f>IF(E20=0,,($E$9-E20)*$E$7*100/$E$9)</f>
        <v>275</v>
      </c>
      <c r="G20" s="7">
        <v>11</v>
      </c>
      <c r="H20" s="7">
        <f>IF(G20=0,,($G$9-G20)*$G$7*100/$G$9)</f>
        <v>414.0625</v>
      </c>
      <c r="I20" s="7">
        <v>9</v>
      </c>
      <c r="J20" s="7">
        <f>IF(I20=0,,($I$9-I20)*$I$7*100/$I$9)</f>
        <v>71.428571428571431</v>
      </c>
      <c r="K20" s="7">
        <v>10</v>
      </c>
      <c r="L20" s="7">
        <f>IF(K20=0,,($K$9-K20)*$K$7*100/$K$9)</f>
        <v>69.230769230769226</v>
      </c>
      <c r="M20" s="7"/>
      <c r="N20" s="7">
        <f>IF(M20=0,,($K$9-M20)*$K$7*100/$K$9)</f>
        <v>0</v>
      </c>
      <c r="O20" s="7"/>
      <c r="P20" s="7">
        <f>IF(O20=0,,($O$9-O20)*$O$7*100/$O$9)</f>
        <v>0</v>
      </c>
      <c r="Q20" s="8">
        <f>SUM(J20,L20,N20,P20)</f>
        <v>140.65934065934067</v>
      </c>
      <c r="R20" s="6">
        <f t="shared" si="1"/>
        <v>10</v>
      </c>
    </row>
    <row r="21" spans="1:18" x14ac:dyDescent="0.2">
      <c r="A21" s="5">
        <f t="shared" si="0"/>
        <v>11</v>
      </c>
      <c r="B21" s="6" t="s">
        <v>26</v>
      </c>
      <c r="C21" s="6" t="s">
        <v>72</v>
      </c>
      <c r="D21" s="6" t="s">
        <v>56</v>
      </c>
      <c r="E21" s="6">
        <v>5</v>
      </c>
      <c r="F21" s="7">
        <f>IF(E21=0,,($E$9-E21)*$E$7*100/$E$9)</f>
        <v>175</v>
      </c>
      <c r="G21" s="6">
        <v>47</v>
      </c>
      <c r="H21" s="7">
        <f>IF(G21=0,,($G$9-G21)*$G$7*100/$G$9)</f>
        <v>132.8125</v>
      </c>
      <c r="I21" s="6">
        <v>11</v>
      </c>
      <c r="J21" s="7">
        <f>IF(I21=0,,($I$9-I21)*$I$7*100/$I$9)</f>
        <v>42.857142857142854</v>
      </c>
      <c r="K21" s="6">
        <v>9</v>
      </c>
      <c r="L21" s="7">
        <f>IF(K21=0,,($K$9-K21)*$K$7*100/$K$9)</f>
        <v>92.307692307692307</v>
      </c>
      <c r="M21" s="6"/>
      <c r="N21" s="7">
        <f>IF(M21=0,,($K$9-M21)*$K$7*100/$K$9)</f>
        <v>0</v>
      </c>
      <c r="O21" s="6"/>
      <c r="P21" s="7">
        <f>IF(O21=0,,($O$9-O21)*$O$7*100/$O$9)</f>
        <v>0</v>
      </c>
      <c r="Q21" s="8">
        <f>SUM(J21,L21,N21,P21)</f>
        <v>135.16483516483515</v>
      </c>
      <c r="R21" s="6">
        <f t="shared" si="1"/>
        <v>11</v>
      </c>
    </row>
    <row r="22" spans="1:18" x14ac:dyDescent="0.2">
      <c r="A22" s="5">
        <f t="shared" si="0"/>
        <v>12</v>
      </c>
      <c r="B22" s="6" t="s">
        <v>28</v>
      </c>
      <c r="C22" s="6" t="s">
        <v>23</v>
      </c>
      <c r="D22" s="6" t="s">
        <v>56</v>
      </c>
      <c r="E22" s="7"/>
      <c r="F22" s="7">
        <f>IF(E22=0,,($E$9-E22)*$E$7*100/$E$9)</f>
        <v>0</v>
      </c>
      <c r="G22" s="6"/>
      <c r="H22" s="7">
        <f>IF(G22=0,,($G$9-G22)*$G$7*100/$G$9)</f>
        <v>0</v>
      </c>
      <c r="I22" s="6">
        <v>6</v>
      </c>
      <c r="J22" s="7">
        <f>IF(I22=0,,($I$9-I22)*$I$7*100/$I$9)</f>
        <v>114.28571428571429</v>
      </c>
      <c r="K22" s="6"/>
      <c r="L22" s="7">
        <f>IF(K22=0,,($K$9-K22)*$K$7*100/$K$9)</f>
        <v>0</v>
      </c>
      <c r="M22" s="6"/>
      <c r="N22" s="7">
        <f>IF(M22=0,,($K$9-M22)*$K$7*100/$K$9)</f>
        <v>0</v>
      </c>
      <c r="O22" s="6"/>
      <c r="P22" s="7">
        <f>IF(O22=0,,($O$9-O22)*$O$7*100/$O$9)</f>
        <v>0</v>
      </c>
      <c r="Q22" s="8">
        <f>SUM(J22,L22,N22,P22)</f>
        <v>114.28571428571429</v>
      </c>
      <c r="R22" s="6">
        <f t="shared" si="1"/>
        <v>12</v>
      </c>
    </row>
    <row r="23" spans="1:18" x14ac:dyDescent="0.2">
      <c r="A23" s="5">
        <f t="shared" ref="A23:A38" si="2">R23</f>
        <v>13</v>
      </c>
      <c r="B23" s="6" t="s">
        <v>29</v>
      </c>
      <c r="C23" s="6" t="s">
        <v>24</v>
      </c>
      <c r="D23" s="6" t="s">
        <v>74</v>
      </c>
      <c r="E23" s="6">
        <v>11</v>
      </c>
      <c r="F23" s="7">
        <f>IF(E23=0,,($E$9-E23)*$E$7*100/$E$9)</f>
        <v>25</v>
      </c>
      <c r="G23" s="6"/>
      <c r="H23" s="7">
        <f>IF(G23=0,,($G$9-G23)*$G$7*100/$G$9)</f>
        <v>0</v>
      </c>
      <c r="I23" s="6"/>
      <c r="J23" s="7">
        <f>IF(I23=0,,($I$9-I23)*$I$7*100/$I$9)</f>
        <v>0</v>
      </c>
      <c r="K23" s="6">
        <v>11</v>
      </c>
      <c r="L23" s="7">
        <f>IF(K23=0,,($K$9-K23)*$K$7*100/$K$9)</f>
        <v>46.153846153846153</v>
      </c>
      <c r="M23" s="6"/>
      <c r="N23" s="7">
        <f>IF(M23=0,,($K$9-M23)*$K$7*100/$K$9)</f>
        <v>0</v>
      </c>
      <c r="O23" s="6"/>
      <c r="P23" s="7">
        <f>IF(O23=0,,($O$9-O23)*$O$7*100/$O$9)</f>
        <v>0</v>
      </c>
      <c r="Q23" s="8">
        <f>SUM(J23,L23,N23,P23)</f>
        <v>46.153846153846153</v>
      </c>
      <c r="R23" s="7">
        <f t="shared" ref="R23:R38" si="3">ROW(B23)-10</f>
        <v>13</v>
      </c>
    </row>
    <row r="24" spans="1:18" x14ac:dyDescent="0.2">
      <c r="A24" s="5">
        <f t="shared" si="2"/>
        <v>14</v>
      </c>
      <c r="B24" s="6" t="s">
        <v>69</v>
      </c>
      <c r="C24" s="6" t="s">
        <v>70</v>
      </c>
      <c r="D24" s="6" t="s">
        <v>66</v>
      </c>
      <c r="E24" s="7">
        <v>3</v>
      </c>
      <c r="F24" s="7">
        <f>IF(E24=0,,($E$9-E24)*$E$7*100/$E$9)</f>
        <v>225</v>
      </c>
      <c r="G24" s="7">
        <v>32</v>
      </c>
      <c r="H24" s="7">
        <f>IF(G24=0,,($G$9-G24)*$G$7*100/$G$9)</f>
        <v>250</v>
      </c>
      <c r="I24" s="7">
        <v>14</v>
      </c>
      <c r="J24" s="7">
        <v>7</v>
      </c>
      <c r="K24" s="7">
        <v>12</v>
      </c>
      <c r="L24" s="7">
        <f>IF(K24=0,,($K$9-K24)*$K$7*100/$K$9)</f>
        <v>23.076923076923077</v>
      </c>
      <c r="M24" s="7"/>
      <c r="N24" s="7">
        <f>IF(M24=0,,($K$9-M24)*$K$7*100/$K$9)</f>
        <v>0</v>
      </c>
      <c r="O24" s="7"/>
      <c r="P24" s="7">
        <f>IF(O24=0,,($O$9-O24)*$O$7*100/$O$9)</f>
        <v>0</v>
      </c>
      <c r="Q24" s="8">
        <f>SUM(J24,L24,N24,P24)</f>
        <v>30.076923076923077</v>
      </c>
      <c r="R24" s="7">
        <f t="shared" si="3"/>
        <v>14</v>
      </c>
    </row>
    <row r="25" spans="1:18" x14ac:dyDescent="0.2">
      <c r="A25" s="5">
        <f t="shared" si="2"/>
        <v>15</v>
      </c>
      <c r="B25" s="6" t="s">
        <v>81</v>
      </c>
      <c r="C25" s="6" t="s">
        <v>54</v>
      </c>
      <c r="D25" s="6" t="s">
        <v>56</v>
      </c>
      <c r="E25" s="7"/>
      <c r="F25" s="7">
        <f>IF(E25=0,,($E$9-E25)*$E$7*100/$E$9)</f>
        <v>0</v>
      </c>
      <c r="G25" s="7"/>
      <c r="H25" s="7">
        <f>IF(G25=0,,($G$9-G25)*$G$7*100/$G$9)</f>
        <v>0</v>
      </c>
      <c r="I25" s="7">
        <v>12</v>
      </c>
      <c r="J25" s="7">
        <f>IF(I25=0,,($I$9-I25)*$I$7*100/$I$9)</f>
        <v>28.571428571428573</v>
      </c>
      <c r="K25" s="7"/>
      <c r="L25" s="7">
        <f>IF(K25=0,,($K$9-K25)*$K$7*100/$K$9)</f>
        <v>0</v>
      </c>
      <c r="M25" s="7"/>
      <c r="N25" s="7">
        <f>IF(M25=0,,($K$9-M25)*$K$7*100/$K$9)</f>
        <v>0</v>
      </c>
      <c r="O25" s="7"/>
      <c r="P25" s="7">
        <f>IF(O25=0,,($O$9-O25)*$O$7*100/$O$9)</f>
        <v>0</v>
      </c>
      <c r="Q25" s="8">
        <f>SUM(J25,L25,N25,P25)</f>
        <v>28.571428571428573</v>
      </c>
      <c r="R25" s="6">
        <f t="shared" si="3"/>
        <v>15</v>
      </c>
    </row>
    <row r="26" spans="1:18" x14ac:dyDescent="0.2">
      <c r="A26" s="5">
        <f t="shared" si="2"/>
        <v>16</v>
      </c>
      <c r="B26" s="6" t="s">
        <v>67</v>
      </c>
      <c r="C26" s="6" t="s">
        <v>68</v>
      </c>
      <c r="D26" s="6" t="s">
        <v>66</v>
      </c>
      <c r="E26" s="6">
        <v>3</v>
      </c>
      <c r="F26" s="7">
        <f>IF(E26=0,,($E$9-E26)*$E$7*100/$E$9)</f>
        <v>225</v>
      </c>
      <c r="G26" s="6">
        <v>31</v>
      </c>
      <c r="H26" s="7">
        <f>IF(G26=0,,($G$9-G26)*$G$7*100/$G$9)</f>
        <v>257.8125</v>
      </c>
      <c r="I26" s="6">
        <v>13</v>
      </c>
      <c r="J26" s="7">
        <f>IF(I26=0,,($I$9-I26)*$I$7*100/$I$9)</f>
        <v>14.285714285714286</v>
      </c>
      <c r="K26" s="6">
        <v>13</v>
      </c>
      <c r="L26" s="7">
        <v>12</v>
      </c>
      <c r="M26" s="6"/>
      <c r="N26" s="7">
        <v>0</v>
      </c>
      <c r="O26" s="6"/>
      <c r="P26" s="7">
        <f>IF(O26=0,,($O$9-O26)*$O$7*100/$O$9)</f>
        <v>0</v>
      </c>
      <c r="Q26" s="8">
        <f>SUM(J26,L26,N26,P26)</f>
        <v>26.285714285714285</v>
      </c>
      <c r="R26" s="7">
        <f t="shared" si="3"/>
        <v>16</v>
      </c>
    </row>
    <row r="27" spans="1:18" x14ac:dyDescent="0.2">
      <c r="A27" s="5">
        <f t="shared" si="2"/>
        <v>17</v>
      </c>
      <c r="B27" s="6"/>
      <c r="C27" s="6"/>
      <c r="D27" s="6"/>
      <c r="E27" s="7"/>
      <c r="F27" s="7">
        <f>IF(E27=0,,($E$9-E27)*$E$7*100/$E$9)</f>
        <v>0</v>
      </c>
      <c r="G27" s="6"/>
      <c r="H27" s="7">
        <f>IF(G27=0,,($G$9-G27)*$G$7*100/$G$9)</f>
        <v>0</v>
      </c>
      <c r="I27" s="6"/>
      <c r="J27" s="7">
        <f>IF(I27=0,,($I$9-I27)*$I$7*100/$I$9)</f>
        <v>0</v>
      </c>
      <c r="K27" s="6"/>
      <c r="L27" s="7">
        <f>IF(K27=0,,($K$9-K27)*$K$7*100/$K$9)</f>
        <v>0</v>
      </c>
      <c r="M27" s="6"/>
      <c r="N27" s="7">
        <f>IF(M27=0,,($K$9-M27)*$K$7*100/$K$9)</f>
        <v>0</v>
      </c>
      <c r="O27" s="6"/>
      <c r="P27" s="7">
        <f>IF(O27=0,,($O$9-O27)*$O$7*100/$O$9)</f>
        <v>0</v>
      </c>
      <c r="Q27" s="8">
        <f>SUM(J27,L27,N27,P27)</f>
        <v>0</v>
      </c>
      <c r="R27" s="6">
        <f t="shared" si="3"/>
        <v>17</v>
      </c>
    </row>
    <row r="28" spans="1:18" x14ac:dyDescent="0.2">
      <c r="A28" s="5">
        <f t="shared" si="2"/>
        <v>18</v>
      </c>
      <c r="B28" s="6"/>
      <c r="C28" s="6"/>
      <c r="D28" s="6"/>
      <c r="E28" s="7"/>
      <c r="F28" s="7">
        <f>IF(E28=0,,($E$9-E28)*$E$7*100/$E$9)</f>
        <v>0</v>
      </c>
      <c r="G28" s="7"/>
      <c r="H28" s="7">
        <f>IF(G28=0,,($G$9-G28)*$G$7*100/$G$9)</f>
        <v>0</v>
      </c>
      <c r="I28" s="7"/>
      <c r="J28" s="7">
        <f>IF(I28=0,,($I$9-I28)*$I$7*100/$I$9)</f>
        <v>0</v>
      </c>
      <c r="K28" s="7"/>
      <c r="L28" s="7">
        <f>IF(K28=0,,($K$9-K28)*$K$7*100/$K$9)</f>
        <v>0</v>
      </c>
      <c r="M28" s="7"/>
      <c r="N28" s="7">
        <f>IF(M28=0,,($K$9-M28)*$K$7*100/$K$9)</f>
        <v>0</v>
      </c>
      <c r="O28" s="7"/>
      <c r="P28" s="7">
        <f>IF(O28=0,,($O$9-O28)*$O$7*100/$O$9)</f>
        <v>0</v>
      </c>
      <c r="Q28" s="8">
        <f>SUM(J28,L28,N28,P28)</f>
        <v>0</v>
      </c>
      <c r="R28" s="7">
        <f t="shared" si="3"/>
        <v>18</v>
      </c>
    </row>
    <row r="29" spans="1:18" x14ac:dyDescent="0.2">
      <c r="A29" s="5">
        <f t="shared" si="2"/>
        <v>19</v>
      </c>
      <c r="B29" s="6"/>
      <c r="C29" s="6"/>
      <c r="D29" s="6"/>
      <c r="E29" s="6"/>
      <c r="F29" s="7">
        <f t="shared" ref="F16:F38" si="4">IF(E29=0,,($E$9-E29)*$E$7*100/$E$9)</f>
        <v>0</v>
      </c>
      <c r="G29" s="6"/>
      <c r="H29" s="7">
        <f t="shared" ref="H11:H38" si="5">IF(G29=0,,($G$9-G29)*$G$7*100/$G$9)</f>
        <v>0</v>
      </c>
      <c r="I29" s="6"/>
      <c r="J29" s="7">
        <f t="shared" ref="J25:J38" si="6">IF(I29=0,,($I$9-I29)*$I$7*100/$I$9)</f>
        <v>0</v>
      </c>
      <c r="K29" s="6"/>
      <c r="L29" s="7">
        <f t="shared" ref="L27:L38" si="7">IF(K29=0,,($K$9-K29)*$K$7*100/$K$9)</f>
        <v>0</v>
      </c>
      <c r="M29" s="6"/>
      <c r="N29" s="7">
        <f t="shared" ref="N27:N38" si="8">IF(M29=0,,($K$9-M29)*$K$7*100/$K$9)</f>
        <v>0</v>
      </c>
      <c r="O29" s="6"/>
      <c r="P29" s="7">
        <f t="shared" ref="P12:P38" si="9">IF(O29=0,,($O$9-O29)*$O$7*100/$O$9)</f>
        <v>0</v>
      </c>
      <c r="Q29" s="8">
        <f t="shared" ref="Q12:Q38" si="10">SUM(J29,L29,N29,P29)</f>
        <v>0</v>
      </c>
      <c r="R29" s="6">
        <f t="shared" si="3"/>
        <v>19</v>
      </c>
    </row>
    <row r="30" spans="1:18" x14ac:dyDescent="0.2">
      <c r="A30" s="5">
        <f t="shared" si="2"/>
        <v>20</v>
      </c>
      <c r="B30" s="6"/>
      <c r="C30" s="6"/>
      <c r="D30" s="6"/>
      <c r="E30" s="6"/>
      <c r="F30" s="7">
        <f t="shared" si="4"/>
        <v>0</v>
      </c>
      <c r="G30" s="6"/>
      <c r="H30" s="7">
        <f t="shared" si="5"/>
        <v>0</v>
      </c>
      <c r="I30" s="6"/>
      <c r="J30" s="7">
        <f t="shared" si="6"/>
        <v>0</v>
      </c>
      <c r="K30" s="6"/>
      <c r="L30" s="7">
        <f t="shared" si="7"/>
        <v>0</v>
      </c>
      <c r="M30" s="6"/>
      <c r="N30" s="7">
        <f t="shared" si="8"/>
        <v>0</v>
      </c>
      <c r="O30" s="6"/>
      <c r="P30" s="7">
        <f t="shared" si="9"/>
        <v>0</v>
      </c>
      <c r="Q30" s="8">
        <f t="shared" si="10"/>
        <v>0</v>
      </c>
      <c r="R30" s="6">
        <f t="shared" si="3"/>
        <v>20</v>
      </c>
    </row>
    <row r="31" spans="1:18" x14ac:dyDescent="0.2">
      <c r="A31" s="5">
        <f t="shared" si="2"/>
        <v>21</v>
      </c>
      <c r="B31" s="6"/>
      <c r="C31" s="6"/>
      <c r="D31" s="6"/>
      <c r="E31" s="6"/>
      <c r="F31" s="7">
        <f t="shared" si="4"/>
        <v>0</v>
      </c>
      <c r="G31" s="6"/>
      <c r="H31" s="7">
        <f t="shared" si="5"/>
        <v>0</v>
      </c>
      <c r="I31" s="6"/>
      <c r="J31" s="7">
        <f t="shared" si="6"/>
        <v>0</v>
      </c>
      <c r="K31" s="6"/>
      <c r="L31" s="7">
        <f t="shared" si="7"/>
        <v>0</v>
      </c>
      <c r="M31" s="6"/>
      <c r="N31" s="7">
        <f t="shared" si="8"/>
        <v>0</v>
      </c>
      <c r="O31" s="6"/>
      <c r="P31" s="7">
        <f t="shared" si="9"/>
        <v>0</v>
      </c>
      <c r="Q31" s="8">
        <f t="shared" si="10"/>
        <v>0</v>
      </c>
      <c r="R31" s="6">
        <f t="shared" si="3"/>
        <v>21</v>
      </c>
    </row>
    <row r="32" spans="1:18" x14ac:dyDescent="0.2">
      <c r="A32" s="5">
        <f t="shared" si="2"/>
        <v>22</v>
      </c>
      <c r="B32" s="6"/>
      <c r="C32" s="6"/>
      <c r="D32" s="6"/>
      <c r="E32" s="7"/>
      <c r="F32" s="7">
        <f t="shared" si="4"/>
        <v>0</v>
      </c>
      <c r="G32" s="6"/>
      <c r="H32" s="7">
        <f t="shared" si="5"/>
        <v>0</v>
      </c>
      <c r="I32" s="6"/>
      <c r="J32" s="7">
        <f t="shared" si="6"/>
        <v>0</v>
      </c>
      <c r="K32" s="6"/>
      <c r="L32" s="7">
        <f t="shared" si="7"/>
        <v>0</v>
      </c>
      <c r="M32" s="6"/>
      <c r="N32" s="7">
        <f t="shared" si="8"/>
        <v>0</v>
      </c>
      <c r="O32" s="6"/>
      <c r="P32" s="7">
        <f t="shared" si="9"/>
        <v>0</v>
      </c>
      <c r="Q32" s="8">
        <f t="shared" si="10"/>
        <v>0</v>
      </c>
      <c r="R32" s="6">
        <f t="shared" si="3"/>
        <v>22</v>
      </c>
    </row>
    <row r="33" spans="1:18" x14ac:dyDescent="0.2">
      <c r="A33" s="5">
        <f t="shared" si="2"/>
        <v>23</v>
      </c>
      <c r="B33" s="6"/>
      <c r="C33" s="6"/>
      <c r="D33" s="6"/>
      <c r="E33" s="6"/>
      <c r="F33" s="7">
        <f t="shared" si="4"/>
        <v>0</v>
      </c>
      <c r="G33" s="6"/>
      <c r="H33" s="7">
        <f t="shared" si="5"/>
        <v>0</v>
      </c>
      <c r="I33" s="6"/>
      <c r="J33" s="7">
        <f t="shared" si="6"/>
        <v>0</v>
      </c>
      <c r="K33" s="6"/>
      <c r="L33" s="7">
        <f t="shared" si="7"/>
        <v>0</v>
      </c>
      <c r="M33" s="6"/>
      <c r="N33" s="7">
        <f t="shared" si="8"/>
        <v>0</v>
      </c>
      <c r="O33" s="6"/>
      <c r="P33" s="7">
        <f t="shared" si="9"/>
        <v>0</v>
      </c>
      <c r="Q33" s="8">
        <f t="shared" si="10"/>
        <v>0</v>
      </c>
      <c r="R33" s="6">
        <f t="shared" si="3"/>
        <v>23</v>
      </c>
    </row>
    <row r="34" spans="1:18" x14ac:dyDescent="0.2">
      <c r="A34" s="5">
        <f t="shared" si="2"/>
        <v>24</v>
      </c>
      <c r="B34" s="6"/>
      <c r="C34" s="6"/>
      <c r="D34" s="6"/>
      <c r="E34" s="7"/>
      <c r="F34" s="7">
        <f t="shared" si="4"/>
        <v>0</v>
      </c>
      <c r="G34" s="6"/>
      <c r="H34" s="7">
        <f t="shared" si="5"/>
        <v>0</v>
      </c>
      <c r="I34" s="6"/>
      <c r="J34" s="7">
        <f t="shared" si="6"/>
        <v>0</v>
      </c>
      <c r="K34" s="6"/>
      <c r="L34" s="7">
        <f t="shared" si="7"/>
        <v>0</v>
      </c>
      <c r="M34" s="6"/>
      <c r="N34" s="7">
        <f t="shared" si="8"/>
        <v>0</v>
      </c>
      <c r="O34" s="6"/>
      <c r="P34" s="7">
        <f t="shared" si="9"/>
        <v>0</v>
      </c>
      <c r="Q34" s="8">
        <f t="shared" si="10"/>
        <v>0</v>
      </c>
      <c r="R34" s="6">
        <f t="shared" si="3"/>
        <v>24</v>
      </c>
    </row>
    <row r="35" spans="1:18" x14ac:dyDescent="0.2">
      <c r="A35" s="5">
        <f t="shared" si="2"/>
        <v>25</v>
      </c>
      <c r="B35" s="6"/>
      <c r="C35" s="6"/>
      <c r="D35" s="6"/>
      <c r="E35" s="6"/>
      <c r="F35" s="7">
        <f t="shared" si="4"/>
        <v>0</v>
      </c>
      <c r="G35" s="6"/>
      <c r="H35" s="7">
        <f t="shared" si="5"/>
        <v>0</v>
      </c>
      <c r="I35" s="6"/>
      <c r="J35" s="7">
        <f t="shared" si="6"/>
        <v>0</v>
      </c>
      <c r="K35" s="6"/>
      <c r="L35" s="7">
        <f t="shared" si="7"/>
        <v>0</v>
      </c>
      <c r="M35" s="6"/>
      <c r="N35" s="7">
        <f t="shared" si="8"/>
        <v>0</v>
      </c>
      <c r="O35" s="6"/>
      <c r="P35" s="7">
        <f t="shared" si="9"/>
        <v>0</v>
      </c>
      <c r="Q35" s="8">
        <f t="shared" si="10"/>
        <v>0</v>
      </c>
      <c r="R35" s="6">
        <f t="shared" si="3"/>
        <v>25</v>
      </c>
    </row>
    <row r="36" spans="1:18" x14ac:dyDescent="0.2">
      <c r="A36" s="5">
        <f t="shared" si="2"/>
        <v>26</v>
      </c>
      <c r="B36" s="6"/>
      <c r="C36" s="6"/>
      <c r="D36" s="6"/>
      <c r="E36" s="6"/>
      <c r="F36" s="7">
        <f t="shared" si="4"/>
        <v>0</v>
      </c>
      <c r="G36" s="6"/>
      <c r="H36" s="7">
        <f t="shared" si="5"/>
        <v>0</v>
      </c>
      <c r="I36" s="6"/>
      <c r="J36" s="7">
        <f t="shared" si="6"/>
        <v>0</v>
      </c>
      <c r="K36" s="6"/>
      <c r="L36" s="7">
        <f t="shared" si="7"/>
        <v>0</v>
      </c>
      <c r="M36" s="6"/>
      <c r="N36" s="7">
        <f t="shared" si="8"/>
        <v>0</v>
      </c>
      <c r="O36" s="6"/>
      <c r="P36" s="7">
        <f t="shared" si="9"/>
        <v>0</v>
      </c>
      <c r="Q36" s="8">
        <f t="shared" si="10"/>
        <v>0</v>
      </c>
      <c r="R36" s="6">
        <f t="shared" si="3"/>
        <v>26</v>
      </c>
    </row>
    <row r="37" spans="1:18" x14ac:dyDescent="0.2">
      <c r="A37" s="5">
        <f t="shared" si="2"/>
        <v>27</v>
      </c>
      <c r="B37" s="6"/>
      <c r="C37" s="6"/>
      <c r="D37" s="6"/>
      <c r="E37" s="7"/>
      <c r="F37" s="7">
        <f t="shared" si="4"/>
        <v>0</v>
      </c>
      <c r="G37" s="6"/>
      <c r="H37" s="7">
        <f t="shared" si="5"/>
        <v>0</v>
      </c>
      <c r="I37" s="6"/>
      <c r="J37" s="7">
        <f t="shared" si="6"/>
        <v>0</v>
      </c>
      <c r="K37" s="6"/>
      <c r="L37" s="7">
        <f t="shared" si="7"/>
        <v>0</v>
      </c>
      <c r="M37" s="6"/>
      <c r="N37" s="7">
        <f t="shared" si="8"/>
        <v>0</v>
      </c>
      <c r="O37" s="6"/>
      <c r="P37" s="7">
        <f t="shared" si="9"/>
        <v>0</v>
      </c>
      <c r="Q37" s="8">
        <f t="shared" si="10"/>
        <v>0</v>
      </c>
      <c r="R37" s="6">
        <f t="shared" si="3"/>
        <v>27</v>
      </c>
    </row>
    <row r="38" spans="1:18" x14ac:dyDescent="0.2">
      <c r="A38" s="5">
        <f t="shared" si="2"/>
        <v>28</v>
      </c>
      <c r="B38" s="6"/>
      <c r="C38" s="6"/>
      <c r="D38" s="6"/>
      <c r="E38" s="6"/>
      <c r="F38" s="7">
        <f t="shared" si="4"/>
        <v>0</v>
      </c>
      <c r="G38" s="6"/>
      <c r="H38" s="7">
        <f t="shared" si="5"/>
        <v>0</v>
      </c>
      <c r="I38" s="6"/>
      <c r="J38" s="7">
        <f t="shared" si="6"/>
        <v>0</v>
      </c>
      <c r="K38" s="6"/>
      <c r="L38" s="7">
        <f t="shared" si="7"/>
        <v>0</v>
      </c>
      <c r="M38" s="6"/>
      <c r="N38" s="7">
        <f t="shared" si="8"/>
        <v>0</v>
      </c>
      <c r="O38" s="6"/>
      <c r="P38" s="7">
        <f t="shared" si="9"/>
        <v>0</v>
      </c>
      <c r="Q38" s="8">
        <f t="shared" si="10"/>
        <v>0</v>
      </c>
      <c r="R38" s="6">
        <f t="shared" si="3"/>
        <v>28</v>
      </c>
    </row>
    <row r="39" spans="1:18" x14ac:dyDescent="0.2">
      <c r="A39" s="17" t="s">
        <v>12</v>
      </c>
      <c r="B39" s="17"/>
      <c r="C39" s="18"/>
      <c r="E39">
        <f>COUNTA(E11:E38)</f>
        <v>12</v>
      </c>
      <c r="G39">
        <f>COUNTA(G11:G38)</f>
        <v>4</v>
      </c>
      <c r="I39">
        <f>COUNTA(I11:I38)</f>
        <v>14</v>
      </c>
      <c r="K39">
        <f>COUNTA(K11:K38)</f>
        <v>13</v>
      </c>
      <c r="M39">
        <f>COUNTA(M11:M38)</f>
        <v>1</v>
      </c>
      <c r="O39">
        <f>COUNTA(O11:O38)</f>
        <v>0</v>
      </c>
    </row>
    <row r="41" spans="1:18" x14ac:dyDescent="0.2">
      <c r="F41" t="s">
        <v>39</v>
      </c>
    </row>
    <row r="42" spans="1:18" x14ac:dyDescent="0.2">
      <c r="F42" t="s">
        <v>40</v>
      </c>
    </row>
    <row r="43" spans="1:18" x14ac:dyDescent="0.2">
      <c r="F43" t="s">
        <v>41</v>
      </c>
    </row>
    <row r="44" spans="1:18" x14ac:dyDescent="0.2">
      <c r="F44" t="s">
        <v>42</v>
      </c>
    </row>
    <row r="45" spans="1:18" x14ac:dyDescent="0.2">
      <c r="F45" t="s">
        <v>43</v>
      </c>
    </row>
    <row r="46" spans="1:18" x14ac:dyDescent="0.2">
      <c r="F46" t="s">
        <v>44</v>
      </c>
    </row>
    <row r="47" spans="1:18" x14ac:dyDescent="0.2">
      <c r="F47" t="s">
        <v>45</v>
      </c>
    </row>
    <row r="48" spans="1:18" x14ac:dyDescent="0.2">
      <c r="F48" t="s">
        <v>46</v>
      </c>
    </row>
    <row r="49" spans="6:6" x14ac:dyDescent="0.2">
      <c r="F49" t="s">
        <v>47</v>
      </c>
    </row>
    <row r="50" spans="6:6" x14ac:dyDescent="0.2">
      <c r="F50" t="s">
        <v>48</v>
      </c>
    </row>
    <row r="51" spans="6:6" x14ac:dyDescent="0.2">
      <c r="F51" t="s">
        <v>49</v>
      </c>
    </row>
    <row r="52" spans="6:6" x14ac:dyDescent="0.2">
      <c r="F52" t="s">
        <v>50</v>
      </c>
    </row>
  </sheetData>
  <sortState xmlns:xlrd2="http://schemas.microsoft.com/office/spreadsheetml/2017/richdata2" ref="B11:Q28">
    <sortCondition descending="1" ref="Q11:Q28"/>
  </sortState>
  <mergeCells count="27">
    <mergeCell ref="A39:C39"/>
    <mergeCell ref="A1:Q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A5:B5"/>
    <mergeCell ref="O6:P6"/>
    <mergeCell ref="O7:P7"/>
    <mergeCell ref="M9:N9"/>
    <mergeCell ref="I6:J6"/>
    <mergeCell ref="I7:J7"/>
    <mergeCell ref="M6:N6"/>
    <mergeCell ref="M7:N7"/>
    <mergeCell ref="M8:N8"/>
    <mergeCell ref="I8:J8"/>
    <mergeCell ref="I9:J9"/>
    <mergeCell ref="O8:P8"/>
    <mergeCell ref="O9:P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pane xSplit="3" ySplit="10" topLeftCell="H11" activePane="bottomRight" state="frozenSplit"/>
      <selection activeCell="A11" sqref="A11"/>
      <selection pane="topRight" activeCell="A11" sqref="A11"/>
      <selection pane="bottomLeft" activeCell="A11" sqref="A11"/>
      <selection pane="bottomRight" activeCell="H31" sqref="H31"/>
    </sheetView>
  </sheetViews>
  <sheetFormatPr baseColWidth="10" defaultColWidth="11.5" defaultRowHeight="15" x14ac:dyDescent="0.2"/>
  <cols>
    <col min="1" max="1" width="18.33203125" bestFit="1" customWidth="1"/>
    <col min="2" max="2" width="26.33203125" customWidth="1"/>
    <col min="3" max="3" width="22.1640625" customWidth="1"/>
    <col min="4" max="4" width="14.83203125" bestFit="1" customWidth="1"/>
    <col min="5" max="5" width="11.5" customWidth="1"/>
    <col min="6" max="6" width="25.5" customWidth="1"/>
    <col min="7" max="7" width="11.5" customWidth="1"/>
    <col min="8" max="8" width="20" customWidth="1"/>
    <col min="10" max="10" width="18.33203125" bestFit="1" customWidth="1"/>
  </cols>
  <sheetData>
    <row r="1" spans="1:12" ht="31" x14ac:dyDescent="0.35">
      <c r="A1" s="19" t="s">
        <v>31</v>
      </c>
      <c r="B1" s="19"/>
      <c r="C1" s="19"/>
      <c r="D1" s="19"/>
      <c r="E1" s="19"/>
      <c r="F1" s="19"/>
      <c r="G1" s="19"/>
      <c r="H1" s="19"/>
      <c r="I1" s="19"/>
    </row>
    <row r="3" spans="1:12" x14ac:dyDescent="0.2">
      <c r="B3" s="2"/>
    </row>
    <row r="4" spans="1:12" x14ac:dyDescent="0.2">
      <c r="B4" s="2"/>
      <c r="C4" s="3"/>
    </row>
    <row r="6" spans="1:12" x14ac:dyDescent="0.2">
      <c r="D6" s="1" t="s">
        <v>0</v>
      </c>
      <c r="E6" s="13" t="s">
        <v>58</v>
      </c>
      <c r="F6" s="13"/>
      <c r="G6" s="13" t="s">
        <v>59</v>
      </c>
      <c r="H6" s="13"/>
      <c r="I6" s="13" t="s">
        <v>92</v>
      </c>
      <c r="J6" s="13"/>
    </row>
    <row r="7" spans="1:12" x14ac:dyDescent="0.2">
      <c r="D7" s="1" t="s">
        <v>10</v>
      </c>
      <c r="E7" s="14">
        <v>2</v>
      </c>
      <c r="F7" s="15"/>
      <c r="G7" s="14">
        <v>3</v>
      </c>
      <c r="H7" s="15"/>
      <c r="I7" s="14">
        <v>2</v>
      </c>
      <c r="J7" s="15"/>
    </row>
    <row r="8" spans="1:12" x14ac:dyDescent="0.2">
      <c r="D8" s="1" t="s">
        <v>1</v>
      </c>
      <c r="E8" s="16">
        <v>45976</v>
      </c>
      <c r="F8" s="16"/>
      <c r="G8" s="16">
        <v>45997</v>
      </c>
      <c r="H8" s="16"/>
      <c r="I8" s="16">
        <v>46032</v>
      </c>
      <c r="J8" s="16"/>
    </row>
    <row r="9" spans="1:12" x14ac:dyDescent="0.2">
      <c r="D9" s="1" t="s">
        <v>2</v>
      </c>
      <c r="E9" s="13">
        <v>7</v>
      </c>
      <c r="F9" s="13"/>
      <c r="G9" s="13">
        <v>6</v>
      </c>
      <c r="H9" s="13"/>
      <c r="I9" s="13">
        <v>7</v>
      </c>
      <c r="J9" s="13"/>
    </row>
    <row r="10" spans="1:1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9</v>
      </c>
    </row>
    <row r="11" spans="1:12" x14ac:dyDescent="0.2">
      <c r="A11" s="5">
        <f t="shared" ref="A11:A21" si="0">L11</f>
        <v>1</v>
      </c>
      <c r="B11" s="6" t="s">
        <v>53</v>
      </c>
      <c r="C11" s="6" t="s">
        <v>15</v>
      </c>
      <c r="D11" s="6" t="s">
        <v>56</v>
      </c>
      <c r="E11" s="7">
        <v>1</v>
      </c>
      <c r="F11" s="7">
        <f t="shared" ref="F11:F16" si="1">IF(E11=0,,($E$9-E11)*$E$7*100/$E$9)</f>
        <v>171.42857142857142</v>
      </c>
      <c r="G11" s="6">
        <v>2</v>
      </c>
      <c r="H11" s="7">
        <f>IF(G11=0,,($G$9-G11)*$G$7*100/$G$9)</f>
        <v>200</v>
      </c>
      <c r="I11" s="6">
        <v>2</v>
      </c>
      <c r="J11" s="7">
        <f>IF(I11=0,,($G$9-I11)*$G$7*100/$G$9)</f>
        <v>200</v>
      </c>
      <c r="K11" s="8">
        <f>SUM(F11+H11+J11)</f>
        <v>571.42857142857144</v>
      </c>
      <c r="L11" s="6">
        <f t="shared" ref="L11:L30" si="2">ROW(B11)-10</f>
        <v>1</v>
      </c>
    </row>
    <row r="12" spans="1:12" x14ac:dyDescent="0.2">
      <c r="A12" s="5">
        <f t="shared" si="0"/>
        <v>2</v>
      </c>
      <c r="B12" s="6" t="s">
        <v>27</v>
      </c>
      <c r="C12" s="6" t="s">
        <v>13</v>
      </c>
      <c r="D12" s="6" t="s">
        <v>57</v>
      </c>
      <c r="E12" s="7">
        <v>3</v>
      </c>
      <c r="F12" s="7">
        <f t="shared" si="1"/>
        <v>114.28571428571429</v>
      </c>
      <c r="G12" s="7">
        <v>1</v>
      </c>
      <c r="H12" s="7">
        <f>IF(G12=0,,($G$9-G12)*$G$7*100/$G$9)</f>
        <v>250</v>
      </c>
      <c r="I12" s="7">
        <v>4</v>
      </c>
      <c r="J12" s="7">
        <f>IF(I12=0,,($G$9-I12)*$G$7*100/$G$9)</f>
        <v>100</v>
      </c>
      <c r="K12" s="8">
        <f t="shared" ref="K12:K33" si="3">SUM(F12+H12+J12)</f>
        <v>464.28571428571428</v>
      </c>
      <c r="L12" s="7">
        <f t="shared" si="2"/>
        <v>2</v>
      </c>
    </row>
    <row r="13" spans="1:12" x14ac:dyDescent="0.2">
      <c r="A13" s="5">
        <f t="shared" si="0"/>
        <v>3</v>
      </c>
      <c r="B13" s="7" t="s">
        <v>25</v>
      </c>
      <c r="C13" s="7" t="s">
        <v>21</v>
      </c>
      <c r="D13" s="6" t="s">
        <v>56</v>
      </c>
      <c r="E13" s="7">
        <v>2</v>
      </c>
      <c r="F13" s="7">
        <f t="shared" si="1"/>
        <v>142.85714285714286</v>
      </c>
      <c r="G13" s="6">
        <v>4</v>
      </c>
      <c r="H13" s="7">
        <f>IF(G13=0,,($G$9-G13)*$G$7*100/$G$9)</f>
        <v>100</v>
      </c>
      <c r="I13" s="6"/>
      <c r="J13" s="7">
        <f>IF(I13=0,,($G$9-I13)*$G$7*100/$G$9)</f>
        <v>0</v>
      </c>
      <c r="K13" s="8">
        <f t="shared" si="3"/>
        <v>242.85714285714286</v>
      </c>
      <c r="L13" s="6">
        <f t="shared" si="2"/>
        <v>3</v>
      </c>
    </row>
    <row r="14" spans="1:12" x14ac:dyDescent="0.2">
      <c r="A14" s="5">
        <f t="shared" si="0"/>
        <v>4</v>
      </c>
      <c r="B14" s="6" t="s">
        <v>60</v>
      </c>
      <c r="C14" s="6" t="s">
        <v>61</v>
      </c>
      <c r="D14" s="6" t="s">
        <v>56</v>
      </c>
      <c r="E14" s="6">
        <v>5</v>
      </c>
      <c r="F14" s="7">
        <f t="shared" si="1"/>
        <v>57.142857142857146</v>
      </c>
      <c r="G14" s="6">
        <v>3</v>
      </c>
      <c r="H14" s="7">
        <f>IF(G14=0,,($G$9-G14)*$G$7*100/$G$9)</f>
        <v>150</v>
      </c>
      <c r="I14" s="6"/>
      <c r="J14" s="7">
        <f>IF(I14=0,,($G$9-I14)*$G$7*100/$G$9)</f>
        <v>0</v>
      </c>
      <c r="K14" s="8">
        <f t="shared" si="3"/>
        <v>207.14285714285714</v>
      </c>
      <c r="L14" s="7">
        <f t="shared" si="2"/>
        <v>4</v>
      </c>
    </row>
    <row r="15" spans="1:12" x14ac:dyDescent="0.2">
      <c r="A15" s="5">
        <f t="shared" si="0"/>
        <v>5</v>
      </c>
      <c r="B15" s="6" t="s">
        <v>55</v>
      </c>
      <c r="C15" s="6" t="s">
        <v>34</v>
      </c>
      <c r="D15" s="6" t="s">
        <v>56</v>
      </c>
      <c r="E15" s="7">
        <v>4</v>
      </c>
      <c r="F15" s="7">
        <f t="shared" si="1"/>
        <v>85.714285714285708</v>
      </c>
      <c r="G15" s="7">
        <v>5</v>
      </c>
      <c r="H15" s="7">
        <f>IF(G15=0,,($G$9-G15)*$G$7*100/$G$9)</f>
        <v>50</v>
      </c>
      <c r="I15" s="7"/>
      <c r="J15" s="7">
        <f>IF(I15=0,,($G$9-I15)*$G$7*100/$G$9)</f>
        <v>0</v>
      </c>
      <c r="K15" s="8">
        <f t="shared" si="3"/>
        <v>135.71428571428572</v>
      </c>
      <c r="L15" s="7">
        <f t="shared" si="2"/>
        <v>5</v>
      </c>
    </row>
    <row r="16" spans="1:12" x14ac:dyDescent="0.2">
      <c r="A16" s="5">
        <f t="shared" si="0"/>
        <v>6</v>
      </c>
      <c r="B16" s="6" t="s">
        <v>35</v>
      </c>
      <c r="C16" s="6" t="s">
        <v>33</v>
      </c>
      <c r="D16" s="6" t="s">
        <v>62</v>
      </c>
      <c r="E16" s="7">
        <v>6</v>
      </c>
      <c r="F16" s="7">
        <f t="shared" si="1"/>
        <v>28.571428571428573</v>
      </c>
      <c r="G16" s="7">
        <v>6</v>
      </c>
      <c r="H16" s="7">
        <v>25</v>
      </c>
      <c r="I16" s="7"/>
      <c r="J16" s="7">
        <v>25</v>
      </c>
      <c r="K16" s="8">
        <f t="shared" si="3"/>
        <v>78.571428571428569</v>
      </c>
      <c r="L16" s="7">
        <f t="shared" si="2"/>
        <v>6</v>
      </c>
    </row>
    <row r="17" spans="1:12" x14ac:dyDescent="0.2">
      <c r="A17" s="5">
        <f t="shared" si="0"/>
        <v>7</v>
      </c>
      <c r="B17" s="6" t="s">
        <v>36</v>
      </c>
      <c r="C17" s="6" t="s">
        <v>80</v>
      </c>
      <c r="D17" s="6" t="s">
        <v>56</v>
      </c>
      <c r="E17" s="6">
        <v>7</v>
      </c>
      <c r="F17" s="7">
        <v>15</v>
      </c>
      <c r="G17" s="6"/>
      <c r="H17" s="7">
        <f t="shared" ref="H17:H22" si="4">IF(G17=0,,($G$9-G17)*$G$7*100/$G$9)</f>
        <v>0</v>
      </c>
      <c r="I17" s="6"/>
      <c r="J17" s="7">
        <f t="shared" ref="J17:J22" si="5">IF(I17=0,,($G$9-I17)*$G$7*100/$G$9)</f>
        <v>0</v>
      </c>
      <c r="K17" s="8">
        <f t="shared" si="3"/>
        <v>15</v>
      </c>
      <c r="L17" s="7">
        <f t="shared" si="2"/>
        <v>7</v>
      </c>
    </row>
    <row r="18" spans="1:12" x14ac:dyDescent="0.2">
      <c r="A18" s="5">
        <f t="shared" si="0"/>
        <v>8</v>
      </c>
      <c r="B18" s="6"/>
      <c r="C18" s="6"/>
      <c r="D18" s="6"/>
      <c r="E18" s="7"/>
      <c r="F18" s="7">
        <f t="shared" ref="F18:F23" si="6">IF(E18=0,,($E$9-E18)*$E$7*100/$E$9)</f>
        <v>0</v>
      </c>
      <c r="G18" s="7"/>
      <c r="H18" s="7">
        <f t="shared" si="4"/>
        <v>0</v>
      </c>
      <c r="I18" s="7"/>
      <c r="J18" s="7">
        <f t="shared" si="5"/>
        <v>0</v>
      </c>
      <c r="K18" s="8">
        <f t="shared" si="3"/>
        <v>0</v>
      </c>
      <c r="L18" s="7">
        <f t="shared" si="2"/>
        <v>8</v>
      </c>
    </row>
    <row r="19" spans="1:12" x14ac:dyDescent="0.2">
      <c r="A19" s="5">
        <f t="shared" si="0"/>
        <v>9</v>
      </c>
      <c r="B19" s="6"/>
      <c r="C19" s="6"/>
      <c r="D19" s="6"/>
      <c r="E19" s="7"/>
      <c r="F19" s="7">
        <f t="shared" si="6"/>
        <v>0</v>
      </c>
      <c r="G19" s="7"/>
      <c r="H19" s="7">
        <f t="shared" si="4"/>
        <v>0</v>
      </c>
      <c r="I19" s="7"/>
      <c r="J19" s="7">
        <f t="shared" si="5"/>
        <v>0</v>
      </c>
      <c r="K19" s="8">
        <f t="shared" si="3"/>
        <v>0</v>
      </c>
      <c r="L19" s="7">
        <f t="shared" si="2"/>
        <v>9</v>
      </c>
    </row>
    <row r="20" spans="1:12" x14ac:dyDescent="0.2">
      <c r="A20" s="5">
        <f t="shared" si="0"/>
        <v>10</v>
      </c>
      <c r="B20" s="6"/>
      <c r="C20" s="6"/>
      <c r="D20" s="6"/>
      <c r="E20" s="7"/>
      <c r="F20" s="7">
        <f t="shared" si="6"/>
        <v>0</v>
      </c>
      <c r="G20" s="7"/>
      <c r="H20" s="7">
        <f t="shared" si="4"/>
        <v>0</v>
      </c>
      <c r="I20" s="7"/>
      <c r="J20" s="7">
        <f t="shared" si="5"/>
        <v>0</v>
      </c>
      <c r="K20" s="8">
        <f t="shared" si="3"/>
        <v>0</v>
      </c>
      <c r="L20" s="6">
        <f t="shared" si="2"/>
        <v>10</v>
      </c>
    </row>
    <row r="21" spans="1:12" x14ac:dyDescent="0.2">
      <c r="A21" s="5">
        <f t="shared" si="0"/>
        <v>11</v>
      </c>
      <c r="B21" s="6"/>
      <c r="C21" s="6"/>
      <c r="D21" s="6"/>
      <c r="E21" s="7"/>
      <c r="F21" s="7">
        <f t="shared" si="6"/>
        <v>0</v>
      </c>
      <c r="G21" s="7"/>
      <c r="H21" s="7">
        <f t="shared" si="4"/>
        <v>0</v>
      </c>
      <c r="I21" s="7"/>
      <c r="J21" s="7">
        <f t="shared" si="5"/>
        <v>0</v>
      </c>
      <c r="K21" s="8">
        <f t="shared" si="3"/>
        <v>0</v>
      </c>
      <c r="L21" s="6">
        <f t="shared" si="2"/>
        <v>11</v>
      </c>
    </row>
    <row r="22" spans="1:12" x14ac:dyDescent="0.2">
      <c r="A22" s="5">
        <f t="shared" ref="A22:A30" si="7">L22</f>
        <v>12</v>
      </c>
      <c r="B22" s="6"/>
      <c r="C22" s="6"/>
      <c r="D22" s="6"/>
      <c r="E22" s="7"/>
      <c r="F22" s="7">
        <f t="shared" si="6"/>
        <v>0</v>
      </c>
      <c r="G22" s="7">
        <f>IF(F22=0,,($G$9-F22)*$G$7*100/$G$9)</f>
        <v>0</v>
      </c>
      <c r="H22" s="7">
        <f t="shared" si="4"/>
        <v>0</v>
      </c>
      <c r="I22" s="7">
        <f>IF(H22=0,,($G$9-H22)*$G$7*100/$G$9)</f>
        <v>0</v>
      </c>
      <c r="J22" s="7">
        <f t="shared" si="5"/>
        <v>0</v>
      </c>
      <c r="K22" s="8">
        <f t="shared" si="3"/>
        <v>0</v>
      </c>
      <c r="L22" s="6">
        <f t="shared" si="2"/>
        <v>12</v>
      </c>
    </row>
    <row r="23" spans="1:12" x14ac:dyDescent="0.2">
      <c r="A23" s="5">
        <f t="shared" si="7"/>
        <v>13</v>
      </c>
      <c r="B23" s="6"/>
      <c r="C23" s="6"/>
      <c r="D23" s="6"/>
      <c r="E23" s="6"/>
      <c r="F23" s="7">
        <f t="shared" si="6"/>
        <v>0</v>
      </c>
      <c r="G23" s="6"/>
      <c r="H23" s="7">
        <f>IF(G23=0,,($E$9-G23)*$E$7*100/$E$9)</f>
        <v>0</v>
      </c>
      <c r="I23" s="6"/>
      <c r="J23" s="7">
        <f>IF(I23=0,,($E$9-I23)*$E$7*100/$E$9)</f>
        <v>0</v>
      </c>
      <c r="K23" s="8">
        <f t="shared" si="3"/>
        <v>0</v>
      </c>
      <c r="L23" s="6">
        <f t="shared" si="2"/>
        <v>13</v>
      </c>
    </row>
    <row r="24" spans="1:12" x14ac:dyDescent="0.2">
      <c r="A24" s="5">
        <f t="shared" si="7"/>
        <v>14</v>
      </c>
      <c r="B24" s="6"/>
      <c r="C24" s="6"/>
      <c r="D24" s="6"/>
      <c r="E24" s="6"/>
      <c r="F24" s="7">
        <f t="shared" ref="F24:F29" si="8">IF(E24=0,,($E$9-E24)*$E$7*100/$E$9)</f>
        <v>0</v>
      </c>
      <c r="G24" s="6"/>
      <c r="H24" s="7">
        <f t="shared" ref="H24:H33" si="9">IF(G24=0,,($E$9-G24)*$E$7*100/$E$9)</f>
        <v>0</v>
      </c>
      <c r="I24" s="6"/>
      <c r="J24" s="7">
        <f t="shared" ref="J24:J33" si="10">IF(I24=0,,($E$9-I24)*$E$7*100/$E$9)</f>
        <v>0</v>
      </c>
      <c r="K24" s="8">
        <f t="shared" si="3"/>
        <v>0</v>
      </c>
      <c r="L24" s="6">
        <f t="shared" si="2"/>
        <v>14</v>
      </c>
    </row>
    <row r="25" spans="1:12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3"/>
        <v>0</v>
      </c>
      <c r="L25" s="6">
        <f t="shared" si="2"/>
        <v>15</v>
      </c>
    </row>
    <row r="26" spans="1:12" x14ac:dyDescent="0.2">
      <c r="A26" s="5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3"/>
        <v>0</v>
      </c>
      <c r="L26" s="6">
        <f t="shared" si="2"/>
        <v>16</v>
      </c>
    </row>
    <row r="27" spans="1:12" x14ac:dyDescent="0.2">
      <c r="A27" s="5">
        <f t="shared" si="7"/>
        <v>17</v>
      </c>
      <c r="B27" s="6"/>
      <c r="C27" s="6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3"/>
        <v>0</v>
      </c>
      <c r="L27" s="6">
        <f t="shared" si="2"/>
        <v>17</v>
      </c>
    </row>
    <row r="28" spans="1:12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3"/>
        <v>0</v>
      </c>
      <c r="L28" s="6">
        <f t="shared" si="2"/>
        <v>18</v>
      </c>
    </row>
    <row r="29" spans="1:12" x14ac:dyDescent="0.2">
      <c r="A29" s="5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3"/>
        <v>0</v>
      </c>
      <c r="L29" s="6">
        <f t="shared" si="2"/>
        <v>19</v>
      </c>
    </row>
    <row r="30" spans="1:12" x14ac:dyDescent="0.2">
      <c r="A30" s="5">
        <f t="shared" si="7"/>
        <v>20</v>
      </c>
      <c r="B30" s="6"/>
      <c r="C30" s="6"/>
      <c r="D30" s="6"/>
      <c r="E30" s="6"/>
      <c r="G30" s="7">
        <v>0</v>
      </c>
      <c r="H30" s="7">
        <v>0</v>
      </c>
      <c r="I30" s="6"/>
      <c r="J30" s="7">
        <f t="shared" si="10"/>
        <v>0</v>
      </c>
      <c r="K30" s="8">
        <f>SUM(G30+H30+J30)</f>
        <v>0</v>
      </c>
      <c r="L30" s="6">
        <f t="shared" si="2"/>
        <v>20</v>
      </c>
    </row>
    <row r="31" spans="1:12" x14ac:dyDescent="0.2">
      <c r="A31" s="5">
        <f t="shared" ref="A31:A33" si="11">L31</f>
        <v>0</v>
      </c>
      <c r="B31" s="6"/>
      <c r="C31" s="6"/>
      <c r="D31" s="6"/>
      <c r="E31" s="6"/>
      <c r="F31" s="7">
        <f t="shared" ref="F31:F33" si="12">IF(E31=0,,($E$9-E31)*$E$7*100/$E$9)</f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3"/>
        <v>0</v>
      </c>
      <c r="L31" s="6"/>
    </row>
    <row r="32" spans="1:12" x14ac:dyDescent="0.2">
      <c r="A32" s="5">
        <f t="shared" si="11"/>
        <v>0</v>
      </c>
      <c r="B32" s="6"/>
      <c r="C32" s="6"/>
      <c r="D32" s="6"/>
      <c r="E32" s="6"/>
      <c r="F32" s="7">
        <f t="shared" si="12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3"/>
        <v>0</v>
      </c>
      <c r="L32" s="6"/>
    </row>
    <row r="33" spans="1:12" x14ac:dyDescent="0.2">
      <c r="A33" s="5">
        <f t="shared" si="11"/>
        <v>0</v>
      </c>
      <c r="B33" s="6"/>
      <c r="C33" s="6"/>
      <c r="D33" s="6"/>
      <c r="E33" s="6"/>
      <c r="F33" s="7">
        <f t="shared" si="12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3"/>
        <v>0</v>
      </c>
      <c r="L33" s="6"/>
    </row>
    <row r="34" spans="1:12" x14ac:dyDescent="0.2">
      <c r="A34" s="17" t="s">
        <v>12</v>
      </c>
      <c r="B34" s="17"/>
      <c r="C34" s="18"/>
      <c r="E34">
        <f>COUNTA(E11:E33)</f>
        <v>7</v>
      </c>
      <c r="G34">
        <f>COUNTA(G11:G33)</f>
        <v>8</v>
      </c>
    </row>
    <row r="38" spans="1:12" x14ac:dyDescent="0.2">
      <c r="B38" s="7"/>
    </row>
  </sheetData>
  <sortState xmlns:xlrd2="http://schemas.microsoft.com/office/spreadsheetml/2017/richdata2" ref="B11:K20">
    <sortCondition descending="1" ref="K11:K20"/>
  </sortState>
  <mergeCells count="14">
    <mergeCell ref="A34:C34"/>
    <mergeCell ref="A1:I1"/>
    <mergeCell ref="E6:F6"/>
    <mergeCell ref="E7:F7"/>
    <mergeCell ref="E8:F8"/>
    <mergeCell ref="E9:F9"/>
    <mergeCell ref="G6:H6"/>
    <mergeCell ref="G7:H7"/>
    <mergeCell ref="G8:H8"/>
    <mergeCell ref="G9:H9"/>
    <mergeCell ref="I6:J6"/>
    <mergeCell ref="I7:J7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15" sqref="E1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4.33203125" customWidth="1"/>
    <col min="7" max="7" width="11.5" customWidth="1"/>
    <col min="8" max="8" width="20" customWidth="1"/>
    <col min="9" max="9" width="11.1640625" bestFit="1" customWidth="1"/>
    <col min="10" max="10" width="18.33203125" bestFit="1" customWidth="1"/>
  </cols>
  <sheetData>
    <row r="1" spans="1:10" ht="31" x14ac:dyDescent="0.35">
      <c r="A1" s="19" t="s">
        <v>30</v>
      </c>
      <c r="B1" s="19"/>
      <c r="C1" s="19"/>
      <c r="D1" s="19"/>
      <c r="E1" s="19"/>
      <c r="F1" s="19"/>
      <c r="G1" s="9"/>
      <c r="H1" s="9"/>
    </row>
    <row r="3" spans="1:10" x14ac:dyDescent="0.2">
      <c r="B3" s="2"/>
    </row>
    <row r="4" spans="1:10" x14ac:dyDescent="0.2">
      <c r="B4" s="2"/>
      <c r="C4" s="3"/>
    </row>
    <row r="6" spans="1:10" x14ac:dyDescent="0.2">
      <c r="D6" s="1" t="s">
        <v>0</v>
      </c>
      <c r="E6" s="13" t="s">
        <v>82</v>
      </c>
      <c r="F6" s="13"/>
      <c r="G6" s="13"/>
      <c r="H6" s="13"/>
    </row>
    <row r="7" spans="1:10" x14ac:dyDescent="0.2">
      <c r="D7" s="1" t="s">
        <v>10</v>
      </c>
      <c r="E7" s="14">
        <v>2</v>
      </c>
      <c r="F7" s="15"/>
      <c r="G7" s="14"/>
      <c r="H7" s="15"/>
    </row>
    <row r="8" spans="1:10" x14ac:dyDescent="0.2">
      <c r="D8" s="1" t="s">
        <v>1</v>
      </c>
      <c r="E8" s="16">
        <v>45977</v>
      </c>
      <c r="F8" s="16"/>
      <c r="G8" s="16"/>
      <c r="H8" s="16"/>
    </row>
    <row r="9" spans="1:10" x14ac:dyDescent="0.2">
      <c r="D9" s="1" t="s">
        <v>2</v>
      </c>
      <c r="E9" s="13">
        <v>4</v>
      </c>
      <c r="F9" s="13"/>
      <c r="G9" s="13"/>
      <c r="H9" s="13"/>
    </row>
    <row r="10" spans="1:1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2">
      <c r="A11" s="5">
        <f>J11</f>
        <v>1</v>
      </c>
      <c r="B11" s="6" t="s">
        <v>83</v>
      </c>
      <c r="C11" s="6" t="s">
        <v>84</v>
      </c>
      <c r="D11" s="6" t="s">
        <v>85</v>
      </c>
      <c r="E11">
        <v>1</v>
      </c>
      <c r="F11" s="7">
        <f t="shared" ref="F11:F18" si="0">IF(E11=0,,($E$9-E11)*$E$7*100/$E$9)</f>
        <v>150</v>
      </c>
      <c r="G11" s="7"/>
      <c r="H11" s="7">
        <f t="shared" ref="H11:H19" si="1">IF(G11=0,,($E$9-G11)*$E$7*100/$E$9)</f>
        <v>0</v>
      </c>
      <c r="I11" s="8">
        <f t="shared" ref="I11:I19" si="2">SUM(F11)</f>
        <v>150</v>
      </c>
      <c r="J11" s="7">
        <f t="shared" ref="J11:J19" si="3">ROW(B11)-10</f>
        <v>1</v>
      </c>
    </row>
    <row r="12" spans="1:10" x14ac:dyDescent="0.2">
      <c r="A12" s="5">
        <f>J12</f>
        <v>2</v>
      </c>
      <c r="B12" s="6" t="s">
        <v>86</v>
      </c>
      <c r="C12" s="6" t="s">
        <v>87</v>
      </c>
      <c r="D12" s="6" t="s">
        <v>85</v>
      </c>
      <c r="E12" s="7">
        <v>2</v>
      </c>
      <c r="F12" s="7">
        <f t="shared" si="0"/>
        <v>100</v>
      </c>
      <c r="G12" s="7"/>
      <c r="H12" s="7">
        <f t="shared" si="1"/>
        <v>0</v>
      </c>
      <c r="I12" s="8">
        <f t="shared" si="2"/>
        <v>100</v>
      </c>
      <c r="J12" s="7">
        <f t="shared" si="3"/>
        <v>2</v>
      </c>
    </row>
    <row r="13" spans="1:10" x14ac:dyDescent="0.2">
      <c r="A13" s="5">
        <f>J13</f>
        <v>3</v>
      </c>
      <c r="B13" s="6" t="s">
        <v>88</v>
      </c>
      <c r="C13" s="6" t="s">
        <v>89</v>
      </c>
      <c r="D13" s="6" t="s">
        <v>85</v>
      </c>
      <c r="E13">
        <v>3</v>
      </c>
      <c r="F13" s="7">
        <f t="shared" si="0"/>
        <v>50</v>
      </c>
      <c r="G13" s="7"/>
      <c r="H13" s="7">
        <f t="shared" si="1"/>
        <v>0</v>
      </c>
      <c r="I13" s="8">
        <f t="shared" si="2"/>
        <v>50</v>
      </c>
      <c r="J13" s="7">
        <f t="shared" si="3"/>
        <v>3</v>
      </c>
    </row>
    <row r="14" spans="1:10" x14ac:dyDescent="0.2">
      <c r="A14" s="5">
        <v>5</v>
      </c>
      <c r="B14" s="6" t="s">
        <v>90</v>
      </c>
      <c r="C14" s="6" t="s">
        <v>91</v>
      </c>
      <c r="D14" s="6" t="s">
        <v>85</v>
      </c>
      <c r="E14" s="6">
        <v>3</v>
      </c>
      <c r="F14" s="7">
        <f t="shared" si="0"/>
        <v>50</v>
      </c>
      <c r="G14" s="7"/>
      <c r="H14" s="7">
        <f t="shared" si="1"/>
        <v>0</v>
      </c>
      <c r="I14" s="8">
        <f t="shared" si="2"/>
        <v>50</v>
      </c>
      <c r="J14" s="7">
        <f t="shared" si="3"/>
        <v>4</v>
      </c>
    </row>
    <row r="15" spans="1:10" x14ac:dyDescent="0.2">
      <c r="A15" s="5">
        <v>6</v>
      </c>
      <c r="B15" s="6"/>
      <c r="C15" s="6"/>
      <c r="D15" s="6"/>
      <c r="E15" s="10"/>
      <c r="F15" s="7">
        <f t="shared" si="0"/>
        <v>0</v>
      </c>
      <c r="G15" s="7"/>
      <c r="H15" s="7">
        <f t="shared" si="1"/>
        <v>0</v>
      </c>
      <c r="I15" s="8">
        <f t="shared" si="2"/>
        <v>0</v>
      </c>
      <c r="J15" s="7">
        <f t="shared" si="3"/>
        <v>5</v>
      </c>
    </row>
    <row r="16" spans="1:10" x14ac:dyDescent="0.2">
      <c r="A16" s="5">
        <f>J16</f>
        <v>6</v>
      </c>
      <c r="B16" s="6"/>
      <c r="C16" s="6"/>
      <c r="D16" s="6"/>
      <c r="E16" s="7"/>
      <c r="F16" s="7">
        <f t="shared" si="0"/>
        <v>0</v>
      </c>
      <c r="G16" s="7"/>
      <c r="H16" s="7">
        <f t="shared" si="1"/>
        <v>0</v>
      </c>
      <c r="I16" s="8">
        <f t="shared" si="2"/>
        <v>0</v>
      </c>
      <c r="J16" s="7">
        <f t="shared" si="3"/>
        <v>6</v>
      </c>
    </row>
    <row r="17" spans="1:10" x14ac:dyDescent="0.2">
      <c r="A17" s="5">
        <f t="shared" ref="A17:A19" si="4">J17</f>
        <v>7</v>
      </c>
      <c r="B17" s="6"/>
      <c r="C17" s="6"/>
      <c r="D17" s="6"/>
      <c r="E17" s="7"/>
      <c r="F17" s="7">
        <f t="shared" si="0"/>
        <v>0</v>
      </c>
      <c r="G17" s="7"/>
      <c r="H17" s="7">
        <f t="shared" si="1"/>
        <v>0</v>
      </c>
      <c r="I17" s="8">
        <f t="shared" si="2"/>
        <v>0</v>
      </c>
      <c r="J17" s="7">
        <f t="shared" si="3"/>
        <v>7</v>
      </c>
    </row>
    <row r="18" spans="1:10" x14ac:dyDescent="0.2">
      <c r="A18" s="5">
        <f t="shared" si="4"/>
        <v>8</v>
      </c>
      <c r="B18" s="6"/>
      <c r="C18" s="6"/>
      <c r="D18" s="6"/>
      <c r="E18" s="6"/>
      <c r="F18" s="7">
        <f t="shared" si="0"/>
        <v>0</v>
      </c>
      <c r="G18" s="6"/>
      <c r="H18" s="7">
        <f t="shared" si="1"/>
        <v>0</v>
      </c>
      <c r="I18" s="8">
        <f t="shared" si="2"/>
        <v>0</v>
      </c>
      <c r="J18" s="6">
        <f t="shared" si="3"/>
        <v>8</v>
      </c>
    </row>
    <row r="19" spans="1:10" x14ac:dyDescent="0.2">
      <c r="A19" s="5">
        <f t="shared" si="4"/>
        <v>9</v>
      </c>
      <c r="B19" s="6"/>
      <c r="C19" s="6"/>
      <c r="D19" s="6"/>
      <c r="E19" s="6"/>
      <c r="F19" s="7"/>
      <c r="G19" s="6"/>
      <c r="H19" s="7">
        <f t="shared" si="1"/>
        <v>0</v>
      </c>
      <c r="I19" s="8">
        <f t="shared" si="2"/>
        <v>0</v>
      </c>
      <c r="J19" s="6">
        <f t="shared" si="3"/>
        <v>9</v>
      </c>
    </row>
    <row r="20" spans="1:10" x14ac:dyDescent="0.2">
      <c r="A20" s="5"/>
      <c r="B20" s="6"/>
      <c r="C20" s="6"/>
      <c r="D20" s="6"/>
      <c r="E20" s="6"/>
      <c r="F20" s="7">
        <f t="shared" ref="F20:F33" si="5">IF(E20=0,,($E$9-E20)*$E$7*100/$E$9)</f>
        <v>0</v>
      </c>
      <c r="G20" s="6"/>
      <c r="H20" s="7">
        <f t="shared" ref="H20:H33" si="6">IF(G20=0,,($E$9-G20)*$E$7*100/$E$9)</f>
        <v>0</v>
      </c>
      <c r="I20" s="8">
        <f t="shared" ref="I20:I33" si="7">SUM(F20)</f>
        <v>0</v>
      </c>
      <c r="J20" s="6"/>
    </row>
    <row r="21" spans="1:10" x14ac:dyDescent="0.2">
      <c r="A21" s="5"/>
      <c r="B21" s="6"/>
      <c r="C21" s="6"/>
      <c r="D21" s="6"/>
      <c r="E21" s="6"/>
      <c r="F21" s="7">
        <f t="shared" si="5"/>
        <v>0</v>
      </c>
      <c r="G21" s="6"/>
      <c r="H21" s="7">
        <f t="shared" si="6"/>
        <v>0</v>
      </c>
      <c r="I21" s="8">
        <f t="shared" si="7"/>
        <v>0</v>
      </c>
      <c r="J21" s="6"/>
    </row>
    <row r="22" spans="1:10" x14ac:dyDescent="0.2">
      <c r="A22" s="5"/>
      <c r="B22" s="6"/>
      <c r="C22" s="6"/>
      <c r="D22" s="6"/>
      <c r="E22" s="6"/>
      <c r="F22" s="7">
        <f t="shared" si="5"/>
        <v>0</v>
      </c>
      <c r="G22" s="6"/>
      <c r="H22" s="7">
        <f t="shared" si="6"/>
        <v>0</v>
      </c>
      <c r="I22" s="8">
        <f t="shared" si="7"/>
        <v>0</v>
      </c>
      <c r="J22" s="6"/>
    </row>
    <row r="23" spans="1:10" x14ac:dyDescent="0.2">
      <c r="A23" s="6"/>
      <c r="B23" s="6"/>
      <c r="C23" s="6"/>
      <c r="D23" s="6"/>
      <c r="E23" s="6"/>
      <c r="F23" s="7">
        <f t="shared" si="5"/>
        <v>0</v>
      </c>
      <c r="G23" s="6"/>
      <c r="H23" s="7">
        <f t="shared" si="6"/>
        <v>0</v>
      </c>
      <c r="I23" s="8">
        <f t="shared" si="7"/>
        <v>0</v>
      </c>
      <c r="J23" s="6"/>
    </row>
    <row r="24" spans="1:10" x14ac:dyDescent="0.2">
      <c r="A24" s="5"/>
      <c r="B24" s="6"/>
      <c r="C24" s="6"/>
      <c r="D24" s="6"/>
      <c r="E24" s="6"/>
      <c r="F24" s="7">
        <f t="shared" si="5"/>
        <v>0</v>
      </c>
      <c r="G24" s="6"/>
      <c r="H24" s="7">
        <f t="shared" si="6"/>
        <v>0</v>
      </c>
      <c r="I24" s="8">
        <f t="shared" si="7"/>
        <v>0</v>
      </c>
      <c r="J24" s="6"/>
    </row>
    <row r="25" spans="1:10" x14ac:dyDescent="0.2">
      <c r="A25" s="5"/>
      <c r="B25" s="6"/>
      <c r="C25" s="6"/>
      <c r="D25" s="6"/>
      <c r="E25" s="6"/>
      <c r="F25" s="7">
        <f t="shared" si="5"/>
        <v>0</v>
      </c>
      <c r="G25" s="6"/>
      <c r="H25" s="7">
        <f t="shared" si="6"/>
        <v>0</v>
      </c>
      <c r="I25" s="8">
        <f t="shared" si="7"/>
        <v>0</v>
      </c>
      <c r="J25" s="6"/>
    </row>
    <row r="26" spans="1:10" x14ac:dyDescent="0.2">
      <c r="A26" s="5"/>
      <c r="B26" s="6"/>
      <c r="C26" s="6"/>
      <c r="D26" s="6"/>
      <c r="E26" s="6"/>
      <c r="F26" s="7">
        <f t="shared" si="5"/>
        <v>0</v>
      </c>
      <c r="G26" s="6"/>
      <c r="H26" s="7">
        <f t="shared" si="6"/>
        <v>0</v>
      </c>
      <c r="I26" s="8">
        <f t="shared" si="7"/>
        <v>0</v>
      </c>
      <c r="J26" s="6"/>
    </row>
    <row r="27" spans="1:10" x14ac:dyDescent="0.2">
      <c r="A27" s="5"/>
      <c r="B27" s="6"/>
      <c r="C27" s="6"/>
      <c r="D27" s="6"/>
      <c r="E27" s="6"/>
      <c r="F27" s="7">
        <f t="shared" si="5"/>
        <v>0</v>
      </c>
      <c r="G27" s="6"/>
      <c r="H27" s="7">
        <f t="shared" si="6"/>
        <v>0</v>
      </c>
      <c r="I27" s="8">
        <f t="shared" si="7"/>
        <v>0</v>
      </c>
      <c r="J27" s="6"/>
    </row>
    <row r="28" spans="1:10" x14ac:dyDescent="0.2">
      <c r="A28" s="5"/>
      <c r="B28" s="6"/>
      <c r="C28" s="6"/>
      <c r="D28" s="6"/>
      <c r="E28" s="6"/>
      <c r="F28" s="7">
        <f t="shared" si="5"/>
        <v>0</v>
      </c>
      <c r="G28" s="6"/>
      <c r="H28" s="7">
        <f t="shared" si="6"/>
        <v>0</v>
      </c>
      <c r="I28" s="8">
        <f t="shared" si="7"/>
        <v>0</v>
      </c>
      <c r="J28" s="6"/>
    </row>
    <row r="29" spans="1:10" x14ac:dyDescent="0.2">
      <c r="A29" s="5"/>
      <c r="B29" s="6"/>
      <c r="C29" s="6"/>
      <c r="D29" s="6"/>
      <c r="E29" s="6"/>
      <c r="F29" s="7">
        <f t="shared" si="5"/>
        <v>0</v>
      </c>
      <c r="G29" s="6"/>
      <c r="H29" s="7">
        <f t="shared" si="6"/>
        <v>0</v>
      </c>
      <c r="I29" s="8">
        <f t="shared" si="7"/>
        <v>0</v>
      </c>
      <c r="J29" s="6"/>
    </row>
    <row r="30" spans="1:10" x14ac:dyDescent="0.2">
      <c r="A30" s="5"/>
      <c r="B30" s="6"/>
      <c r="C30" s="6"/>
      <c r="D30" s="6"/>
      <c r="E30" s="6"/>
      <c r="F30" s="7">
        <f t="shared" si="5"/>
        <v>0</v>
      </c>
      <c r="G30" s="6"/>
      <c r="H30" s="7">
        <f t="shared" si="6"/>
        <v>0</v>
      </c>
      <c r="I30" s="8">
        <f t="shared" si="7"/>
        <v>0</v>
      </c>
      <c r="J30" s="6"/>
    </row>
    <row r="31" spans="1:10" x14ac:dyDescent="0.2">
      <c r="A31" s="5"/>
      <c r="B31" s="6"/>
      <c r="C31" s="6"/>
      <c r="D31" s="6"/>
      <c r="E31" s="6"/>
      <c r="F31" s="7">
        <f t="shared" si="5"/>
        <v>0</v>
      </c>
      <c r="G31" s="6"/>
      <c r="H31" s="7">
        <f t="shared" si="6"/>
        <v>0</v>
      </c>
      <c r="I31" s="8">
        <f t="shared" si="7"/>
        <v>0</v>
      </c>
      <c r="J31" s="6"/>
    </row>
    <row r="32" spans="1:10" x14ac:dyDescent="0.2">
      <c r="A32" s="5"/>
      <c r="B32" s="6"/>
      <c r="C32" s="6"/>
      <c r="D32" s="6"/>
      <c r="E32" s="6"/>
      <c r="F32" s="7">
        <f t="shared" si="5"/>
        <v>0</v>
      </c>
      <c r="G32" s="6"/>
      <c r="H32" s="7">
        <f t="shared" si="6"/>
        <v>0</v>
      </c>
      <c r="I32" s="8">
        <f t="shared" si="7"/>
        <v>0</v>
      </c>
      <c r="J32" s="6"/>
    </row>
    <row r="33" spans="1:10" x14ac:dyDescent="0.2">
      <c r="A33" s="5"/>
      <c r="B33" s="6"/>
      <c r="C33" s="6"/>
      <c r="D33" s="6"/>
      <c r="E33" s="6"/>
      <c r="F33" s="7">
        <f t="shared" si="5"/>
        <v>0</v>
      </c>
      <c r="G33" s="6"/>
      <c r="H33" s="7">
        <f t="shared" si="6"/>
        <v>0</v>
      </c>
      <c r="I33" s="8">
        <f t="shared" si="7"/>
        <v>0</v>
      </c>
      <c r="J33" s="6"/>
    </row>
    <row r="34" spans="1:10" x14ac:dyDescent="0.2">
      <c r="A34" s="17" t="s">
        <v>12</v>
      </c>
      <c r="B34" s="17"/>
      <c r="C34" s="18"/>
      <c r="E34">
        <f>COUNTA(E11:E33)</f>
        <v>4</v>
      </c>
      <c r="G34">
        <f>COUNTA(G11:G33)</f>
        <v>0</v>
      </c>
    </row>
  </sheetData>
  <sortState xmlns:xlrd2="http://schemas.microsoft.com/office/spreadsheetml/2017/richdata2" ref="A11:J19">
    <sortCondition descending="1" ref="I11:I19"/>
  </sortState>
  <mergeCells count="10">
    <mergeCell ref="G6:H6"/>
    <mergeCell ref="G7:H7"/>
    <mergeCell ref="G8:H8"/>
    <mergeCell ref="G9:H9"/>
    <mergeCell ref="A34:C34"/>
    <mergeCell ref="A1:F1"/>
    <mergeCell ref="E6:F6"/>
    <mergeCell ref="E7:F7"/>
    <mergeCell ref="E8:F8"/>
    <mergeCell ref="E9:F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15" sqref="A1:XFD15"/>
    </sheetView>
  </sheetViews>
  <sheetFormatPr baseColWidth="10" defaultColWidth="11.5" defaultRowHeight="15" x14ac:dyDescent="0.2"/>
  <cols>
    <col min="1" max="1" width="15.33203125" bestFit="1" customWidth="1"/>
  </cols>
  <sheetData/>
  <sortState xmlns:xlrd2="http://schemas.microsoft.com/office/spreadsheetml/2017/richdata2" ref="A4:B16">
    <sortCondition descending="1" ref="B4:B16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7" sqref="F17"/>
    </sheetView>
  </sheetViews>
  <sheetFormatPr baseColWidth="10" defaultColWidth="11.5" defaultRowHeight="15" x14ac:dyDescent="0.2"/>
  <cols>
    <col min="1" max="1" width="19.1640625" bestFit="1" customWidth="1"/>
    <col min="2" max="2" width="18.33203125" bestFit="1" customWidth="1"/>
    <col min="3" max="3" width="18.6640625" bestFit="1" customWidth="1"/>
    <col min="4" max="4" width="17.1640625" customWidth="1"/>
    <col min="5" max="5" width="12.83203125" bestFit="1" customWidth="1"/>
    <col min="6" max="6" width="23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Senior-Veterans</vt:lpstr>
      <vt:lpstr>Cadets</vt:lpstr>
      <vt:lpstr>Benjamins</vt:lpstr>
      <vt:lpstr>Statistiques</vt:lpstr>
      <vt:lpstr>Selection CN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2026-01-21T08:11:49Z</dcterms:modified>
</cp:coreProperties>
</file>