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crimebretagne-my.sharepoint.com/personal/ligue_escrimebretagne_escrimebretagne_onmicrosoft_com/Documents/Documents/LIGUE ESCRIME BRETAGNE/CLASSEMENT ET RESULTATS/2025-2026/"/>
    </mc:Choice>
  </mc:AlternateContent>
  <xr:revisionPtr revIDLastSave="1" documentId="13_ncr:1_{DDD22890-BC5A-1C47-9531-E5413DCB3C5D}" xr6:coauthVersionLast="47" xr6:coauthVersionMax="47" xr10:uidLastSave="{D4A7D1BC-6AF3-4ED1-8663-5E4EA4A63587}"/>
  <bookViews>
    <workbookView xWindow="28680" yWindow="-120" windowWidth="29040" windowHeight="15720" tabRatio="643" xr2:uid="{00000000-000D-0000-FFFF-FFFF00000000}"/>
  </bookViews>
  <sheets>
    <sheet name="Senior-Veterans" sheetId="33" r:id="rId1"/>
    <sheet name="Cadets" sheetId="21" r:id="rId2"/>
    <sheet name="Benjamins" sheetId="19" r:id="rId3"/>
    <sheet name="Statistiques" sheetId="32" r:id="rId4"/>
    <sheet name="Selection CN " sheetId="34" r:id="rId5"/>
  </sheets>
  <definedNames>
    <definedName name="_xlnm._FilterDatabase" localSheetId="2" hidden="1">Benjamins!$B$10:$J$33</definedName>
    <definedName name="_xlnm._FilterDatabase" localSheetId="1" hidden="1">Cadets!$B$10:$P$33</definedName>
    <definedName name="_xlnm._FilterDatabase" localSheetId="0" hidden="1">'Senior-Veterans'!$B$10:$X$38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1" l="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O21" i="21" s="1"/>
  <c r="N20" i="21"/>
  <c r="N19" i="21"/>
  <c r="O19" i="21" s="1"/>
  <c r="N18" i="21"/>
  <c r="N17" i="21"/>
  <c r="N16" i="21"/>
  <c r="N15" i="21"/>
  <c r="N14" i="21"/>
  <c r="N12" i="21"/>
  <c r="N13" i="21"/>
  <c r="N11" i="21"/>
  <c r="W36" i="33"/>
  <c r="W35" i="33"/>
  <c r="W34" i="33"/>
  <c r="W33" i="33"/>
  <c r="W32" i="33"/>
  <c r="W31" i="33"/>
  <c r="W26" i="33"/>
  <c r="W25" i="33"/>
  <c r="W24" i="33"/>
  <c r="W23" i="33"/>
  <c r="W22" i="33"/>
  <c r="W21" i="33"/>
  <c r="W16" i="33"/>
  <c r="W15" i="33"/>
  <c r="W14" i="33"/>
  <c r="W13" i="33"/>
  <c r="W12" i="33"/>
  <c r="W11" i="33"/>
  <c r="V38" i="33"/>
  <c r="W38" i="33" s="1"/>
  <c r="V37" i="33"/>
  <c r="W37" i="33" s="1"/>
  <c r="V36" i="33"/>
  <c r="V35" i="33"/>
  <c r="V34" i="33"/>
  <c r="V33" i="33"/>
  <c r="V32" i="33"/>
  <c r="V31" i="33"/>
  <c r="V30" i="33"/>
  <c r="W30" i="33" s="1"/>
  <c r="V29" i="33"/>
  <c r="W29" i="33" s="1"/>
  <c r="V28" i="33"/>
  <c r="W28" i="33" s="1"/>
  <c r="V27" i="33"/>
  <c r="W27" i="33" s="1"/>
  <c r="V26" i="33"/>
  <c r="V25" i="33"/>
  <c r="V24" i="33"/>
  <c r="V23" i="33"/>
  <c r="V22" i="33"/>
  <c r="V21" i="33"/>
  <c r="V20" i="33"/>
  <c r="W20" i="33" s="1"/>
  <c r="V19" i="33"/>
  <c r="W19" i="33" s="1"/>
  <c r="V18" i="33"/>
  <c r="W18" i="33" s="1"/>
  <c r="V17" i="33"/>
  <c r="W17" i="33" s="1"/>
  <c r="V16" i="33"/>
  <c r="V15" i="33"/>
  <c r="V14" i="33"/>
  <c r="V13" i="33"/>
  <c r="V12" i="33"/>
  <c r="V11" i="33"/>
  <c r="X11" i="33"/>
  <c r="A11" i="33" s="1"/>
  <c r="X12" i="33"/>
  <c r="A12" i="33" s="1"/>
  <c r="X13" i="33"/>
  <c r="A13" i="33" s="1"/>
  <c r="X14" i="33"/>
  <c r="A14" i="33" s="1"/>
  <c r="X15" i="33"/>
  <c r="A15" i="33" s="1"/>
  <c r="X16" i="33"/>
  <c r="A16" i="33" s="1"/>
  <c r="X17" i="33"/>
  <c r="X18" i="33"/>
  <c r="A18" i="33" s="1"/>
  <c r="X19" i="33"/>
  <c r="A19" i="33" s="1"/>
  <c r="X20" i="33"/>
  <c r="X21" i="33"/>
  <c r="A21" i="33" s="1"/>
  <c r="X22" i="33"/>
  <c r="X23" i="33"/>
  <c r="X24" i="33"/>
  <c r="A24" i="33" s="1"/>
  <c r="X25" i="33"/>
  <c r="X26" i="33"/>
  <c r="A26" i="33" s="1"/>
  <c r="X27" i="33"/>
  <c r="A27" i="33" s="1"/>
  <c r="X28" i="33"/>
  <c r="A28" i="33" s="1"/>
  <c r="X29" i="33"/>
  <c r="A29" i="33" s="1"/>
  <c r="X30" i="33"/>
  <c r="X31" i="33"/>
  <c r="A31" i="33" s="1"/>
  <c r="X32" i="33"/>
  <c r="A32" i="33" s="1"/>
  <c r="X33" i="33"/>
  <c r="A33" i="33" s="1"/>
  <c r="X34" i="33"/>
  <c r="X35" i="33"/>
  <c r="X36" i="33"/>
  <c r="A36" i="33" s="1"/>
  <c r="X37" i="33"/>
  <c r="X38" i="33"/>
  <c r="A37" i="33"/>
  <c r="A35" i="33"/>
  <c r="A34" i="33"/>
  <c r="A25" i="33"/>
  <c r="A23" i="33"/>
  <c r="A22" i="33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2" i="21"/>
  <c r="L13" i="21"/>
  <c r="L11" i="21"/>
  <c r="T11" i="33"/>
  <c r="T38" i="33"/>
  <c r="T37" i="33"/>
  <c r="T36" i="33"/>
  <c r="T35" i="33"/>
  <c r="T34" i="33"/>
  <c r="T33" i="33"/>
  <c r="T32" i="33"/>
  <c r="T31" i="33"/>
  <c r="T30" i="33"/>
  <c r="T29" i="33"/>
  <c r="T28" i="33"/>
  <c r="T27" i="33"/>
  <c r="T26" i="33"/>
  <c r="T25" i="33"/>
  <c r="T24" i="33"/>
  <c r="T23" i="33"/>
  <c r="T22" i="33"/>
  <c r="T21" i="33"/>
  <c r="T20" i="33"/>
  <c r="T19" i="33"/>
  <c r="T18" i="33"/>
  <c r="T17" i="33"/>
  <c r="T16" i="33"/>
  <c r="T15" i="33"/>
  <c r="T14" i="33"/>
  <c r="T13" i="33"/>
  <c r="T12" i="33"/>
  <c r="P38" i="33"/>
  <c r="P37" i="33"/>
  <c r="P36" i="33"/>
  <c r="P35" i="33"/>
  <c r="P34" i="33"/>
  <c r="P33" i="33"/>
  <c r="P32" i="33"/>
  <c r="P31" i="33"/>
  <c r="P30" i="33"/>
  <c r="P29" i="33"/>
  <c r="P28" i="33"/>
  <c r="P27" i="33"/>
  <c r="P26" i="33"/>
  <c r="P25" i="33"/>
  <c r="P24" i="33"/>
  <c r="P23" i="33"/>
  <c r="P22" i="33"/>
  <c r="P21" i="33"/>
  <c r="P20" i="33"/>
  <c r="P19" i="33"/>
  <c r="P18" i="33"/>
  <c r="P17" i="33"/>
  <c r="P16" i="33"/>
  <c r="P15" i="33"/>
  <c r="P13" i="33"/>
  <c r="P14" i="33"/>
  <c r="P11" i="33"/>
  <c r="P12" i="33"/>
  <c r="N12" i="33"/>
  <c r="R38" i="33"/>
  <c r="R37" i="33"/>
  <c r="R36" i="33"/>
  <c r="R35" i="33"/>
  <c r="R34" i="33"/>
  <c r="R33" i="33"/>
  <c r="R32" i="33"/>
  <c r="R31" i="33"/>
  <c r="R30" i="33"/>
  <c r="R29" i="33"/>
  <c r="R28" i="33"/>
  <c r="R27" i="33"/>
  <c r="R26" i="33"/>
  <c r="R25" i="33"/>
  <c r="R24" i="33"/>
  <c r="R23" i="33"/>
  <c r="R22" i="33"/>
  <c r="R21" i="33"/>
  <c r="R20" i="33"/>
  <c r="R19" i="33"/>
  <c r="R18" i="33"/>
  <c r="R13" i="33"/>
  <c r="R17" i="33"/>
  <c r="R12" i="33"/>
  <c r="R16" i="33"/>
  <c r="R15" i="33"/>
  <c r="R11" i="33"/>
  <c r="Q39" i="33"/>
  <c r="M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5" i="33"/>
  <c r="N24" i="33"/>
  <c r="N23" i="33"/>
  <c r="N22" i="33"/>
  <c r="N21" i="33"/>
  <c r="N20" i="33"/>
  <c r="N19" i="33"/>
  <c r="N18" i="33"/>
  <c r="N13" i="33"/>
  <c r="N17" i="33"/>
  <c r="N16" i="33"/>
  <c r="N15" i="33"/>
  <c r="N11" i="33"/>
  <c r="N14" i="33"/>
  <c r="J33" i="21"/>
  <c r="J32" i="21"/>
  <c r="J31" i="21"/>
  <c r="J30" i="21"/>
  <c r="O30" i="21" s="1"/>
  <c r="J29" i="21"/>
  <c r="O29" i="21" s="1"/>
  <c r="J28" i="21"/>
  <c r="O28" i="21" s="1"/>
  <c r="J27" i="21"/>
  <c r="O27" i="21" s="1"/>
  <c r="J26" i="21"/>
  <c r="J25" i="21"/>
  <c r="J24" i="21"/>
  <c r="J23" i="21"/>
  <c r="J21" i="21"/>
  <c r="J20" i="21"/>
  <c r="J19" i="21"/>
  <c r="J18" i="21"/>
  <c r="J17" i="21"/>
  <c r="J15" i="21"/>
  <c r="J14" i="21"/>
  <c r="J12" i="21"/>
  <c r="J13" i="21"/>
  <c r="J11" i="21"/>
  <c r="L38" i="33"/>
  <c r="L37" i="33"/>
  <c r="L36" i="33"/>
  <c r="L35" i="33"/>
  <c r="L34" i="33"/>
  <c r="L33" i="33"/>
  <c r="L32" i="33"/>
  <c r="L31" i="33"/>
  <c r="L30" i="33"/>
  <c r="L29" i="33"/>
  <c r="L28" i="33"/>
  <c r="L27" i="33"/>
  <c r="L25" i="33"/>
  <c r="L22" i="33"/>
  <c r="L19" i="33"/>
  <c r="L16" i="33"/>
  <c r="L12" i="33"/>
  <c r="L23" i="33"/>
  <c r="L13" i="33"/>
  <c r="L18" i="33"/>
  <c r="L17" i="33"/>
  <c r="L14" i="33"/>
  <c r="L21" i="33"/>
  <c r="L15" i="33"/>
  <c r="L11" i="33"/>
  <c r="L24" i="33"/>
  <c r="L20" i="33"/>
  <c r="J37" i="33"/>
  <c r="J36" i="33"/>
  <c r="J35" i="33"/>
  <c r="J34" i="33"/>
  <c r="J33" i="33"/>
  <c r="J32" i="33"/>
  <c r="J31" i="33"/>
  <c r="J30" i="33"/>
  <c r="J29" i="33"/>
  <c r="J28" i="33"/>
  <c r="J27" i="33"/>
  <c r="J25" i="33"/>
  <c r="J22" i="33"/>
  <c r="J19" i="33"/>
  <c r="J16" i="33"/>
  <c r="J12" i="33"/>
  <c r="J23" i="33"/>
  <c r="J13" i="33"/>
  <c r="J18" i="33"/>
  <c r="J17" i="33"/>
  <c r="J14" i="33"/>
  <c r="J21" i="33"/>
  <c r="J15" i="33"/>
  <c r="J11" i="33"/>
  <c r="J26" i="33"/>
  <c r="J20" i="33"/>
  <c r="F12" i="21"/>
  <c r="H14" i="21"/>
  <c r="H17" i="21"/>
  <c r="O17" i="21" s="1"/>
  <c r="H21" i="21"/>
  <c r="H20" i="21"/>
  <c r="H19" i="21"/>
  <c r="H13" i="21"/>
  <c r="H18" i="21"/>
  <c r="H11" i="21"/>
  <c r="H15" i="21"/>
  <c r="H12" i="21"/>
  <c r="J38" i="33"/>
  <c r="H24" i="33"/>
  <c r="H26" i="33"/>
  <c r="H14" i="33"/>
  <c r="H20" i="33"/>
  <c r="J19" i="19"/>
  <c r="A19" i="19" s="1"/>
  <c r="I19" i="19"/>
  <c r="J18" i="19"/>
  <c r="A18" i="19" s="1"/>
  <c r="F15" i="19"/>
  <c r="I15" i="19" s="1"/>
  <c r="F17" i="19"/>
  <c r="I17" i="19" s="1"/>
  <c r="F18" i="19"/>
  <c r="I18" i="19" s="1"/>
  <c r="F20" i="19"/>
  <c r="I20" i="19" s="1"/>
  <c r="F21" i="19"/>
  <c r="I21" i="19" s="1"/>
  <c r="F22" i="19"/>
  <c r="I22" i="19" s="1"/>
  <c r="F23" i="19"/>
  <c r="I23" i="19" s="1"/>
  <c r="F24" i="19"/>
  <c r="I24" i="19" s="1"/>
  <c r="F25" i="19"/>
  <c r="I25" i="19" s="1"/>
  <c r="F26" i="19"/>
  <c r="I26" i="19" s="1"/>
  <c r="F27" i="19"/>
  <c r="I27" i="19" s="1"/>
  <c r="F28" i="19"/>
  <c r="I28" i="19" s="1"/>
  <c r="F29" i="19"/>
  <c r="I29" i="19" s="1"/>
  <c r="F30" i="19"/>
  <c r="I30" i="19" s="1"/>
  <c r="F31" i="19"/>
  <c r="I31" i="19" s="1"/>
  <c r="F32" i="19"/>
  <c r="I32" i="19" s="1"/>
  <c r="F33" i="19"/>
  <c r="I33" i="19" s="1"/>
  <c r="F12" i="33"/>
  <c r="H12" i="33"/>
  <c r="H23" i="33"/>
  <c r="F23" i="33"/>
  <c r="H15" i="33"/>
  <c r="F15" i="33"/>
  <c r="F37" i="33"/>
  <c r="H28" i="33"/>
  <c r="H13" i="33"/>
  <c r="H29" i="33"/>
  <c r="H30" i="33"/>
  <c r="H31" i="33"/>
  <c r="H21" i="33"/>
  <c r="H32" i="33"/>
  <c r="H33" i="33"/>
  <c r="H11" i="33"/>
  <c r="H34" i="33"/>
  <c r="H35" i="33"/>
  <c r="H36" i="33"/>
  <c r="H37" i="33"/>
  <c r="H38" i="33"/>
  <c r="H18" i="33"/>
  <c r="H16" i="33"/>
  <c r="A38" i="33"/>
  <c r="F38" i="33"/>
  <c r="F36" i="33"/>
  <c r="A30" i="33"/>
  <c r="H17" i="33"/>
  <c r="H19" i="33"/>
  <c r="H25" i="33"/>
  <c r="H22" i="33"/>
  <c r="H27" i="33"/>
  <c r="G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5" i="19"/>
  <c r="H14" i="19"/>
  <c r="H16" i="19"/>
  <c r="H13" i="19"/>
  <c r="H12" i="19"/>
  <c r="H11" i="19"/>
  <c r="H33" i="21"/>
  <c r="H32" i="21"/>
  <c r="H31" i="21"/>
  <c r="O31" i="21" s="1"/>
  <c r="H29" i="21"/>
  <c r="H28" i="21"/>
  <c r="H27" i="21"/>
  <c r="H26" i="21"/>
  <c r="H25" i="21"/>
  <c r="O25" i="21" s="1"/>
  <c r="H24" i="21"/>
  <c r="H23" i="21"/>
  <c r="I39" i="33"/>
  <c r="F24" i="33"/>
  <c r="F17" i="33"/>
  <c r="F16" i="33"/>
  <c r="F19" i="33"/>
  <c r="F25" i="33"/>
  <c r="F20" i="33"/>
  <c r="F28" i="33"/>
  <c r="F22" i="33"/>
  <c r="F27" i="33"/>
  <c r="F13" i="33"/>
  <c r="F14" i="33"/>
  <c r="F32" i="33"/>
  <c r="F34" i="33"/>
  <c r="F29" i="33"/>
  <c r="F30" i="33"/>
  <c r="F26" i="33"/>
  <c r="F31" i="33"/>
  <c r="F21" i="33"/>
  <c r="F33" i="33"/>
  <c r="F11" i="33"/>
  <c r="F35" i="33"/>
  <c r="F18" i="33"/>
  <c r="K39" i="33"/>
  <c r="G39" i="33"/>
  <c r="F21" i="21"/>
  <c r="F19" i="21"/>
  <c r="F15" i="21"/>
  <c r="O15" i="21" s="1"/>
  <c r="F20" i="21"/>
  <c r="O20" i="21" s="1"/>
  <c r="F13" i="21"/>
  <c r="O13" i="21" s="1"/>
  <c r="F16" i="21"/>
  <c r="O16" i="21" s="1"/>
  <c r="F22" i="21"/>
  <c r="G22" i="21" s="1"/>
  <c r="H22" i="21" s="1"/>
  <c r="I22" i="21" s="1"/>
  <c r="J22" i="21" s="1"/>
  <c r="F23" i="21"/>
  <c r="O23" i="21" s="1"/>
  <c r="F24" i="21"/>
  <c r="O24" i="21" s="1"/>
  <c r="F25" i="21"/>
  <c r="F28" i="21"/>
  <c r="F29" i="21"/>
  <c r="F14" i="21"/>
  <c r="O14" i="21" s="1"/>
  <c r="F26" i="21"/>
  <c r="O26" i="21" s="1"/>
  <c r="F27" i="21"/>
  <c r="F11" i="21"/>
  <c r="O11" i="21" s="1"/>
  <c r="F31" i="21"/>
  <c r="F32" i="21"/>
  <c r="O32" i="21" s="1"/>
  <c r="F33" i="21"/>
  <c r="O33" i="21" s="1"/>
  <c r="P13" i="21"/>
  <c r="A13" i="21" s="1"/>
  <c r="P27" i="21"/>
  <c r="A27" i="21" s="1"/>
  <c r="P26" i="21"/>
  <c r="A26" i="21" s="1"/>
  <c r="P22" i="21"/>
  <c r="A22" i="21" s="1"/>
  <c r="F18" i="21"/>
  <c r="E34" i="21"/>
  <c r="P29" i="21"/>
  <c r="A29" i="21" s="1"/>
  <c r="P30" i="21"/>
  <c r="A30" i="21" s="1"/>
  <c r="E39" i="33"/>
  <c r="A17" i="33"/>
  <c r="A20" i="33"/>
  <c r="J11" i="19"/>
  <c r="A11" i="19" s="1"/>
  <c r="F11" i="19"/>
  <c r="I11" i="19" s="1"/>
  <c r="E34" i="19"/>
  <c r="P28" i="21"/>
  <c r="A28" i="21" s="1"/>
  <c r="P25" i="21"/>
  <c r="A25" i="21" s="1"/>
  <c r="P24" i="21"/>
  <c r="A24" i="21" s="1"/>
  <c r="P23" i="21"/>
  <c r="A23" i="21" s="1"/>
  <c r="P21" i="21"/>
  <c r="A21" i="21" s="1"/>
  <c r="P11" i="21"/>
  <c r="A11" i="21" s="1"/>
  <c r="A31" i="21"/>
  <c r="A32" i="21"/>
  <c r="A33" i="21"/>
  <c r="P20" i="21"/>
  <c r="A20" i="21" s="1"/>
  <c r="P14" i="21"/>
  <c r="A14" i="21" s="1"/>
  <c r="P16" i="21"/>
  <c r="A16" i="21" s="1"/>
  <c r="P18" i="21"/>
  <c r="A18" i="21" s="1"/>
  <c r="P12" i="21"/>
  <c r="A12" i="21" s="1"/>
  <c r="P17" i="21"/>
  <c r="A17" i="21" s="1"/>
  <c r="P19" i="21"/>
  <c r="A19" i="21" s="1"/>
  <c r="P15" i="21"/>
  <c r="A15" i="21" s="1"/>
  <c r="J17" i="19"/>
  <c r="A17" i="19" s="1"/>
  <c r="J15" i="19"/>
  <c r="J14" i="19"/>
  <c r="F14" i="19"/>
  <c r="I14" i="19" s="1"/>
  <c r="J16" i="19"/>
  <c r="A16" i="19" s="1"/>
  <c r="F16" i="19"/>
  <c r="I16" i="19" s="1"/>
  <c r="J13" i="19"/>
  <c r="A13" i="19" s="1"/>
  <c r="F13" i="19"/>
  <c r="I13" i="19" s="1"/>
  <c r="J12" i="19"/>
  <c r="A12" i="19" s="1"/>
  <c r="F12" i="19"/>
  <c r="I12" i="19" s="1"/>
  <c r="O22" i="21" l="1"/>
  <c r="O12" i="21"/>
  <c r="G34" i="21"/>
</calcChain>
</file>

<file path=xl/sharedStrings.xml><?xml version="1.0" encoding="utf-8"?>
<sst xmlns="http://schemas.openxmlformats.org/spreadsheetml/2006/main" count="181" uniqueCount="103">
  <si>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</si>
  <si>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</si>
  <si>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</si>
  <si>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</si>
  <si>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</si>
  <si>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</si>
  <si>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</si>
  <si>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</si>
  <si>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</si>
  <si>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</si>
  <si>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</si>
  <si>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ROBERT</t>
  </si>
  <si>
    <t>nb tireurs bretons</t>
  </si>
  <si>
    <t>Jules</t>
  </si>
  <si>
    <t>Guillaume</t>
  </si>
  <si>
    <t>Mathieu</t>
  </si>
  <si>
    <t>Championnat de Bretagne Guimgamp</t>
  </si>
  <si>
    <t>CN Franconville</t>
  </si>
  <si>
    <t>Ronan</t>
  </si>
  <si>
    <t>LE CLERC</t>
  </si>
  <si>
    <t>CARIMALO</t>
  </si>
  <si>
    <t>Raphaëlle</t>
  </si>
  <si>
    <t>Jonas</t>
  </si>
  <si>
    <t>Clervie</t>
  </si>
  <si>
    <t>Piers</t>
  </si>
  <si>
    <t>LE PROVOST</t>
  </si>
  <si>
    <t>DE ROECK</t>
  </si>
  <si>
    <t>DALAUDIER DESMOT</t>
  </si>
  <si>
    <t>BESNARD</t>
  </si>
  <si>
    <t>BREET</t>
  </si>
  <si>
    <t>Classement benjamin mixte</t>
  </si>
  <si>
    <t>Classement Cadet mixte</t>
  </si>
  <si>
    <t>Classement Laser Hommes Senior-Vétéran</t>
  </si>
  <si>
    <t>Nil</t>
  </si>
  <si>
    <t>Naela</t>
  </si>
  <si>
    <t>BLANCHET</t>
  </si>
  <si>
    <t>MONCHATRE</t>
  </si>
  <si>
    <t>IWANSKI</t>
  </si>
  <si>
    <t>Maximilien</t>
  </si>
  <si>
    <t>1 DALAUDIER Nicolas</t>
  </si>
  <si>
    <t>2 LABAT Malik</t>
  </si>
  <si>
    <t>3 CARIMALO Ronan</t>
  </si>
  <si>
    <t>4 IWANSKI Maximilien</t>
  </si>
  <si>
    <t>5 LE CLERC Guillaume</t>
  </si>
  <si>
    <t>6 ROBERT Jean Lionel</t>
  </si>
  <si>
    <t>7 CHEVAL Mehdi</t>
  </si>
  <si>
    <t>8 LE HAN Mathieu</t>
  </si>
  <si>
    <t>9 DENIEUL Benoit</t>
  </si>
  <si>
    <t>10 LEDOGARD Luke</t>
  </si>
  <si>
    <t>11 BELANGER Bénédicte</t>
  </si>
  <si>
    <t>12 DONAL Ewen</t>
  </si>
  <si>
    <t>LEDOGARD</t>
  </si>
  <si>
    <t>Luke</t>
  </si>
  <si>
    <t>DRONNE</t>
  </si>
  <si>
    <t>Noan</t>
  </si>
  <si>
    <t>PERSON</t>
  </si>
  <si>
    <t>Guingamp</t>
  </si>
  <si>
    <t>Fougères CEP</t>
  </si>
  <si>
    <t xml:space="preserve">Challenge de Guingamp </t>
  </si>
  <si>
    <t xml:space="preserve">Championnat Régional </t>
  </si>
  <si>
    <t>CLERMONT</t>
  </si>
  <si>
    <t>Thomas</t>
  </si>
  <si>
    <t>Lannion ASPTT</t>
  </si>
  <si>
    <t>Challenge Guingamp</t>
  </si>
  <si>
    <t>DELPEYROUX</t>
  </si>
  <si>
    <t>Arnaud</t>
  </si>
  <si>
    <t>Brest Rapière</t>
  </si>
  <si>
    <t>MABO</t>
  </si>
  <si>
    <t>Mael</t>
  </si>
  <si>
    <t>MORIN</t>
  </si>
  <si>
    <t>Ségolène</t>
  </si>
  <si>
    <t>CHOISY-BERNARD</t>
  </si>
  <si>
    <t>Elwann</t>
  </si>
  <si>
    <t>CROCQ</t>
  </si>
  <si>
    <t xml:space="preserve">Fougères </t>
  </si>
  <si>
    <t>DUPRE</t>
  </si>
  <si>
    <t>Aymeric</t>
  </si>
  <si>
    <t>Jean-Lionel</t>
  </si>
  <si>
    <t>TARNIER</t>
  </si>
  <si>
    <t>Mathias</t>
  </si>
  <si>
    <t>Mayeul</t>
  </si>
  <si>
    <t>GOSDET</t>
  </si>
  <si>
    <t>Circuit Régional Pabu</t>
  </si>
  <si>
    <t>DAMANY</t>
  </si>
  <si>
    <t>Léo</t>
  </si>
  <si>
    <t>GUINGAMP</t>
  </si>
  <si>
    <t>MEYNIER</t>
  </si>
  <si>
    <t>Pierre</t>
  </si>
  <si>
    <t>POISSON</t>
  </si>
  <si>
    <t>Lucien</t>
  </si>
  <si>
    <t>LE COZ</t>
  </si>
  <si>
    <t>Elan</t>
  </si>
  <si>
    <t xml:space="preserve">Challenge de Caen </t>
  </si>
  <si>
    <t>Challenge de Caen</t>
  </si>
  <si>
    <t>Epreuve Nationale  Cannes</t>
  </si>
  <si>
    <t xml:space="preserve">Epreuve Internationale Colmar </t>
  </si>
  <si>
    <t>07-08/03/2026</t>
  </si>
  <si>
    <t>Sélectionnés  France 2026</t>
  </si>
  <si>
    <t xml:space="preserve">Challenge de caen </t>
  </si>
  <si>
    <t xml:space="preserve">Remplacaants  France </t>
  </si>
  <si>
    <t xml:space="preserve">Sélectionnés France </t>
  </si>
  <si>
    <t xml:space="preserve">Remplaçants </t>
  </si>
  <si>
    <t>France Montigny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</si>
</sst>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0" fontId="4" fillId="0" borderId="0" xfId="0" applyFont="1" applyAlignment="1">
      <alignment horizontal="center"/>
    </xf>
    <xf numFmtId="1" fontId="0" fillId="0" borderId="0" xfId="0" applyNumberFormat="1"/>
    <xf numFmtId="0" fontId="5" fillId="0" borderId="0" xfId="0" applyFont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1" fontId="0" fillId="4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0" fillId="7" borderId="0" xfId="0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workbookViewId="0">
      <pane xSplit="3" ySplit="10" topLeftCell="L11" activePane="bottomRight" state="frozenSplit"/>
      <selection activeCell="A11" sqref="A11"/>
      <selection pane="topRight" activeCell="A11" sqref="A11"/>
      <selection pane="bottomLeft" activeCell="A11" sqref="A11"/>
      <selection pane="bottomRight" activeCell="Y5" sqref="Y5"/>
    </sheetView>
  </sheetViews>
  <sheetFormatPr baseColWidth="10" defaultColWidth="11.44140625" defaultRowHeight="14.4" x14ac:dyDescent="0.3"/>
  <cols>
    <col min="1" max="1" width="18.33203125" bestFit="1" customWidth="1"/>
    <col min="2" max="2" width="19" bestFit="1" customWidth="1"/>
    <col min="3" max="3" width="18.44140625" bestFit="1" customWidth="1"/>
    <col min="4" max="4" width="13.109375" bestFit="1" customWidth="1"/>
    <col min="5" max="5" width="21.44140625" hidden="1" customWidth="1"/>
    <col min="6" max="6" width="22.109375" hidden="1" customWidth="1"/>
    <col min="7" max="7" width="11.44140625" hidden="1" customWidth="1"/>
    <col min="8" max="8" width="20" hidden="1" customWidth="1"/>
    <col min="9" max="9" width="11.44140625" customWidth="1"/>
    <col min="10" max="10" width="20" customWidth="1"/>
    <col min="11" max="11" width="11.44140625" customWidth="1"/>
    <col min="12" max="12" width="20" customWidth="1"/>
    <col min="13" max="13" width="11.44140625" customWidth="1"/>
    <col min="14" max="16" width="20.109375" customWidth="1"/>
    <col min="17" max="17" width="11.44140625" customWidth="1"/>
    <col min="18" max="18" width="23" customWidth="1"/>
    <col min="20" max="20" width="18.33203125" bestFit="1" customWidth="1"/>
  </cols>
  <sheetData>
    <row r="1" spans="1:24" ht="31.2" x14ac:dyDescent="0.6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ht="15.6" x14ac:dyDescent="0.3">
      <c r="N2" s="11"/>
      <c r="O2" s="11"/>
      <c r="P2" s="11"/>
    </row>
    <row r="3" spans="1:24" ht="15.6" x14ac:dyDescent="0.3">
      <c r="B3" s="2"/>
      <c r="N3" s="11"/>
      <c r="O3" s="11"/>
      <c r="P3" s="11"/>
    </row>
    <row r="4" spans="1:24" ht="15.6" x14ac:dyDescent="0.3">
      <c r="B4" s="2"/>
      <c r="C4" s="3"/>
      <c r="N4" s="11"/>
      <c r="O4" s="11"/>
      <c r="P4" s="11"/>
    </row>
    <row r="5" spans="1:24" ht="15.6" x14ac:dyDescent="0.3">
      <c r="A5" s="22" t="s">
        <v>97</v>
      </c>
      <c r="B5" s="22"/>
      <c r="N5" s="11"/>
      <c r="O5" s="11"/>
      <c r="P5" s="11"/>
    </row>
    <row r="6" spans="1:24" x14ac:dyDescent="0.3">
      <c r="A6" s="25" t="s">
        <v>99</v>
      </c>
      <c r="B6" s="25"/>
      <c r="D6" s="1" t="s">
        <v>0</v>
      </c>
      <c r="E6" s="17" t="s">
        <v>16</v>
      </c>
      <c r="F6" s="17"/>
      <c r="G6" s="17" t="s">
        <v>17</v>
      </c>
      <c r="H6" s="17"/>
      <c r="I6" s="17" t="s">
        <v>63</v>
      </c>
      <c r="J6" s="17"/>
      <c r="K6" s="17" t="s">
        <v>59</v>
      </c>
      <c r="L6" s="17"/>
      <c r="M6" s="17" t="s">
        <v>93</v>
      </c>
      <c r="N6" s="17"/>
      <c r="O6" s="17" t="s">
        <v>94</v>
      </c>
      <c r="P6" s="17"/>
      <c r="Q6" s="17" t="s">
        <v>95</v>
      </c>
      <c r="R6" s="17"/>
      <c r="S6" s="17" t="s">
        <v>92</v>
      </c>
      <c r="T6" s="17"/>
      <c r="U6" s="17" t="s">
        <v>102</v>
      </c>
      <c r="V6" s="17"/>
    </row>
    <row r="7" spans="1:24" x14ac:dyDescent="0.3">
      <c r="D7" s="1" t="s">
        <v>10</v>
      </c>
      <c r="E7" s="18">
        <v>3</v>
      </c>
      <c r="F7" s="19"/>
      <c r="G7" s="18">
        <v>5</v>
      </c>
      <c r="H7" s="19"/>
      <c r="I7" s="18">
        <v>2</v>
      </c>
      <c r="J7" s="19"/>
      <c r="K7" s="18">
        <v>3</v>
      </c>
      <c r="L7" s="19"/>
      <c r="M7" s="18">
        <v>2</v>
      </c>
      <c r="N7" s="19"/>
      <c r="O7" s="18">
        <v>4</v>
      </c>
      <c r="P7" s="19"/>
      <c r="Q7" s="18">
        <v>5</v>
      </c>
      <c r="R7" s="19"/>
      <c r="S7" s="18">
        <v>2</v>
      </c>
      <c r="T7" s="19"/>
      <c r="U7" s="18">
        <v>6</v>
      </c>
      <c r="V7" s="19"/>
    </row>
    <row r="8" spans="1:24" x14ac:dyDescent="0.3">
      <c r="D8" s="1" t="s">
        <v>1</v>
      </c>
      <c r="E8" s="20">
        <v>45627</v>
      </c>
      <c r="F8" s="20"/>
      <c r="G8" s="20">
        <v>45703</v>
      </c>
      <c r="H8" s="20"/>
      <c r="I8" s="20">
        <v>45976</v>
      </c>
      <c r="J8" s="20"/>
      <c r="K8" s="20">
        <v>45997</v>
      </c>
      <c r="L8" s="20"/>
      <c r="M8" s="20">
        <v>46032</v>
      </c>
      <c r="N8" s="20"/>
      <c r="O8" s="20">
        <v>46068</v>
      </c>
      <c r="P8" s="20"/>
      <c r="Q8" s="20" t="s">
        <v>96</v>
      </c>
      <c r="R8" s="20"/>
      <c r="S8" s="20">
        <v>46145</v>
      </c>
      <c r="T8" s="20"/>
      <c r="U8" s="20">
        <v>46172</v>
      </c>
      <c r="V8" s="20"/>
    </row>
    <row r="9" spans="1:24" x14ac:dyDescent="0.3">
      <c r="D9" s="1" t="s">
        <v>2</v>
      </c>
      <c r="E9" s="17">
        <v>12</v>
      </c>
      <c r="F9" s="17"/>
      <c r="G9" s="17">
        <v>64</v>
      </c>
      <c r="H9" s="17"/>
      <c r="I9" s="17">
        <v>14</v>
      </c>
      <c r="J9" s="17"/>
      <c r="K9" s="17">
        <v>13</v>
      </c>
      <c r="L9" s="17"/>
      <c r="M9" s="17">
        <v>7</v>
      </c>
      <c r="N9" s="17"/>
      <c r="O9" s="17">
        <v>64</v>
      </c>
      <c r="P9" s="17"/>
      <c r="Q9" s="17">
        <v>98</v>
      </c>
      <c r="R9" s="17"/>
      <c r="S9" s="17">
        <v>11</v>
      </c>
      <c r="T9" s="17"/>
      <c r="U9" s="17">
        <v>40</v>
      </c>
      <c r="V9" s="17"/>
    </row>
    <row r="10" spans="1:24" x14ac:dyDescent="0.3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9</v>
      </c>
    </row>
    <row r="11" spans="1:24" x14ac:dyDescent="0.3">
      <c r="A11" s="5">
        <f t="shared" ref="A11:A22" si="0">X11</f>
        <v>1</v>
      </c>
      <c r="B11" s="12" t="s">
        <v>20</v>
      </c>
      <c r="C11" s="12" t="s">
        <v>18</v>
      </c>
      <c r="D11" s="12" t="s">
        <v>56</v>
      </c>
      <c r="E11" s="6">
        <v>6</v>
      </c>
      <c r="F11" s="7">
        <f>IF(E11=0,,($E$9-E11)*$E$7*100/$E$9)</f>
        <v>150</v>
      </c>
      <c r="G11" s="6"/>
      <c r="H11" s="7">
        <f t="shared" ref="H11:H38" si="1">IF(G11=0,,($G$9-G11)*$G$7*100/$G$9)</f>
        <v>0</v>
      </c>
      <c r="I11" s="6">
        <v>5</v>
      </c>
      <c r="J11" s="7">
        <f t="shared" ref="J11:J23" si="2">IF(I11=0,,($I$9-I11)*$I$7*100/$I$9)</f>
        <v>128.57142857142858</v>
      </c>
      <c r="K11" s="6">
        <v>3</v>
      </c>
      <c r="L11" s="7">
        <f t="shared" ref="L11:L25" si="3">IF(K11=0,,($K$9-K11)*$K$7*100/$K$9)</f>
        <v>230.76923076923077</v>
      </c>
      <c r="M11" s="6"/>
      <c r="N11" s="7">
        <f>IF(M11=0,,($K$9-M11)*$K$7*100/$K$9)</f>
        <v>0</v>
      </c>
      <c r="O11" s="6">
        <v>50</v>
      </c>
      <c r="P11" s="7">
        <f t="shared" ref="P11:P38" si="4">IF(O11=0,,($O$9-O11)*$O$7*100/$O$9)</f>
        <v>87.5</v>
      </c>
      <c r="Q11" s="6">
        <v>73</v>
      </c>
      <c r="R11" s="7">
        <f>IF(Q11=0,,($Q$9-Q11)*$Q$7*100/$Q$9)</f>
        <v>127.55102040816327</v>
      </c>
      <c r="S11" s="6">
        <v>4</v>
      </c>
      <c r="T11" s="7">
        <f t="shared" ref="T11:T38" si="5">IF(S11=0,,(S$9-S11)*$S$7*100/$S$9)</f>
        <v>127.27272727272727</v>
      </c>
      <c r="U11" s="6">
        <v>38</v>
      </c>
      <c r="V11" s="7">
        <f>IF(U11=0,,(U$9-U11)*$U$7*100/$U$9)</f>
        <v>30</v>
      </c>
      <c r="W11" s="8">
        <f>SUM(J11,L11,N11,P11,R11,T11,V11)</f>
        <v>731.66440702154989</v>
      </c>
      <c r="X11" s="7">
        <f t="shared" ref="X11:X38" si="6">ROW(B11)-10</f>
        <v>1</v>
      </c>
    </row>
    <row r="12" spans="1:24" x14ac:dyDescent="0.3">
      <c r="A12" s="5">
        <f t="shared" si="0"/>
        <v>2</v>
      </c>
      <c r="B12" s="15" t="s">
        <v>11</v>
      </c>
      <c r="C12" s="15" t="s">
        <v>77</v>
      </c>
      <c r="D12" s="12" t="s">
        <v>74</v>
      </c>
      <c r="E12" s="6">
        <v>12</v>
      </c>
      <c r="F12" s="7">
        <f>25/2</f>
        <v>12.5</v>
      </c>
      <c r="G12" s="6"/>
      <c r="H12" s="7">
        <f t="shared" si="1"/>
        <v>0</v>
      </c>
      <c r="I12" s="6">
        <v>7</v>
      </c>
      <c r="J12" s="7">
        <f t="shared" si="2"/>
        <v>100</v>
      </c>
      <c r="K12" s="6">
        <v>4</v>
      </c>
      <c r="L12" s="7">
        <f t="shared" si="3"/>
        <v>207.69230769230768</v>
      </c>
      <c r="M12" s="6">
        <v>1</v>
      </c>
      <c r="N12" s="7">
        <f>IF(M12=0,,($M$9-M12)*$M$7*100/$M$9)</f>
        <v>171.42857142857142</v>
      </c>
      <c r="O12" s="6">
        <v>57</v>
      </c>
      <c r="P12" s="7">
        <f t="shared" si="4"/>
        <v>43.75</v>
      </c>
      <c r="Q12" s="6"/>
      <c r="R12" s="7">
        <f>IF(Q12=0,,($Q$9-Q12)*$Q$7*100/$Q$9)</f>
        <v>0</v>
      </c>
      <c r="S12" s="6">
        <v>6</v>
      </c>
      <c r="T12" s="7">
        <f t="shared" si="5"/>
        <v>90.909090909090907</v>
      </c>
      <c r="U12" s="6"/>
      <c r="V12" s="7">
        <f t="shared" ref="V12:V38" si="7">IF(U12=0,,(U$9-U12)*$U$7*100/$U$9)</f>
        <v>0</v>
      </c>
      <c r="W12" s="8">
        <f t="shared" ref="W12:W38" si="8">SUM(J12,L12,N12,P12,R12,T12,V12)</f>
        <v>613.77997002996995</v>
      </c>
      <c r="X12" s="6">
        <f t="shared" si="6"/>
        <v>2</v>
      </c>
    </row>
    <row r="13" spans="1:24" x14ac:dyDescent="0.3">
      <c r="A13" s="5">
        <f t="shared" si="0"/>
        <v>3</v>
      </c>
      <c r="B13" s="15" t="s">
        <v>51</v>
      </c>
      <c r="C13" s="15" t="s">
        <v>52</v>
      </c>
      <c r="D13" s="12" t="s">
        <v>74</v>
      </c>
      <c r="E13" s="7">
        <v>9</v>
      </c>
      <c r="F13" s="7">
        <f t="shared" ref="F13:F38" si="9">IF(E13=0,,($E$9-E13)*$E$7*100/$E$9)</f>
        <v>75</v>
      </c>
      <c r="G13" s="6"/>
      <c r="H13" s="7">
        <f t="shared" si="1"/>
        <v>0</v>
      </c>
      <c r="I13" s="6"/>
      <c r="J13" s="7">
        <f t="shared" si="2"/>
        <v>0</v>
      </c>
      <c r="K13" s="6">
        <v>2</v>
      </c>
      <c r="L13" s="7">
        <f t="shared" si="3"/>
        <v>253.84615384615384</v>
      </c>
      <c r="M13" s="6"/>
      <c r="N13" s="7">
        <f t="shared" ref="N13:N25" si="10">IF(M13=0,,($K$9-M13)*$K$7*100/$K$9)</f>
        <v>0</v>
      </c>
      <c r="O13" s="6">
        <v>37</v>
      </c>
      <c r="P13" s="7">
        <f t="shared" si="4"/>
        <v>168.75</v>
      </c>
      <c r="Q13" s="6"/>
      <c r="R13" s="7">
        <f>IF(Q13=0,,($Q$9-Q13)*$Q$7*100/$Q$9)</f>
        <v>0</v>
      </c>
      <c r="S13" s="6">
        <v>5</v>
      </c>
      <c r="T13" s="7">
        <f t="shared" si="5"/>
        <v>109.09090909090909</v>
      </c>
      <c r="U13" s="6"/>
      <c r="V13" s="7">
        <f t="shared" si="7"/>
        <v>0</v>
      </c>
      <c r="W13" s="8">
        <f t="shared" si="8"/>
        <v>531.68706293706293</v>
      </c>
      <c r="X13" s="7">
        <f t="shared" si="6"/>
        <v>3</v>
      </c>
    </row>
    <row r="14" spans="1:24" x14ac:dyDescent="0.3">
      <c r="A14" s="5">
        <f t="shared" si="0"/>
        <v>4</v>
      </c>
      <c r="B14" s="14" t="s">
        <v>37</v>
      </c>
      <c r="C14" s="14" t="s">
        <v>38</v>
      </c>
      <c r="D14" s="12" t="s">
        <v>56</v>
      </c>
      <c r="E14" s="7">
        <v>2</v>
      </c>
      <c r="F14" s="7">
        <f t="shared" si="9"/>
        <v>250</v>
      </c>
      <c r="G14" s="6"/>
      <c r="H14" s="7">
        <f t="shared" si="1"/>
        <v>0</v>
      </c>
      <c r="I14" s="6">
        <v>4</v>
      </c>
      <c r="J14" s="7">
        <f t="shared" si="2"/>
        <v>142.85714285714286</v>
      </c>
      <c r="K14" s="6">
        <v>1</v>
      </c>
      <c r="L14" s="7">
        <f t="shared" si="3"/>
        <v>276.92307692307691</v>
      </c>
      <c r="M14" s="6"/>
      <c r="N14" s="7">
        <f t="shared" si="10"/>
        <v>0</v>
      </c>
      <c r="O14" s="6">
        <v>64</v>
      </c>
      <c r="P14" s="7">
        <f t="shared" si="4"/>
        <v>0</v>
      </c>
      <c r="Q14" s="6"/>
      <c r="R14" s="7">
        <v>0</v>
      </c>
      <c r="S14" s="6"/>
      <c r="T14" s="7">
        <f t="shared" si="5"/>
        <v>0</v>
      </c>
      <c r="U14" s="6"/>
      <c r="V14" s="7">
        <f t="shared" si="7"/>
        <v>0</v>
      </c>
      <c r="W14" s="8">
        <f t="shared" si="8"/>
        <v>419.7802197802198</v>
      </c>
      <c r="X14" s="6">
        <f t="shared" si="6"/>
        <v>4</v>
      </c>
    </row>
    <row r="15" spans="1:24" x14ac:dyDescent="0.3">
      <c r="A15" s="5">
        <f t="shared" si="0"/>
        <v>5</v>
      </c>
      <c r="B15" s="14" t="s">
        <v>71</v>
      </c>
      <c r="C15" s="14" t="s">
        <v>22</v>
      </c>
      <c r="D15" s="13" t="s">
        <v>56</v>
      </c>
      <c r="E15" s="6">
        <v>10</v>
      </c>
      <c r="F15" s="7">
        <f t="shared" si="9"/>
        <v>50</v>
      </c>
      <c r="G15" s="6"/>
      <c r="H15" s="7">
        <f t="shared" si="1"/>
        <v>0</v>
      </c>
      <c r="I15" s="6">
        <v>2</v>
      </c>
      <c r="J15" s="7">
        <f t="shared" si="2"/>
        <v>171.42857142857142</v>
      </c>
      <c r="K15" s="6">
        <v>6</v>
      </c>
      <c r="L15" s="7">
        <f t="shared" si="3"/>
        <v>161.53846153846155</v>
      </c>
      <c r="M15" s="6"/>
      <c r="N15" s="7">
        <f t="shared" si="10"/>
        <v>0</v>
      </c>
      <c r="O15" s="6"/>
      <c r="P15" s="7">
        <f t="shared" si="4"/>
        <v>0</v>
      </c>
      <c r="Q15" s="6"/>
      <c r="R15" s="7">
        <f t="shared" ref="R15:R38" si="11">IF(Q15=0,,($Q$9-Q15)*$Q$7*100/$Q$9)</f>
        <v>0</v>
      </c>
      <c r="S15" s="6"/>
      <c r="T15" s="7">
        <f t="shared" si="5"/>
        <v>0</v>
      </c>
      <c r="U15" s="6"/>
      <c r="V15" s="7">
        <f t="shared" si="7"/>
        <v>0</v>
      </c>
      <c r="W15" s="8">
        <f t="shared" si="8"/>
        <v>332.96703296703299</v>
      </c>
      <c r="X15" s="6">
        <f t="shared" si="6"/>
        <v>5</v>
      </c>
    </row>
    <row r="16" spans="1:24" x14ac:dyDescent="0.3">
      <c r="A16" s="5">
        <f t="shared" si="0"/>
        <v>6</v>
      </c>
      <c r="B16" s="14" t="s">
        <v>78</v>
      </c>
      <c r="C16" s="14" t="s">
        <v>79</v>
      </c>
      <c r="D16" s="13" t="s">
        <v>56</v>
      </c>
      <c r="E16" s="7"/>
      <c r="F16" s="7">
        <f t="shared" si="9"/>
        <v>0</v>
      </c>
      <c r="G16" s="7"/>
      <c r="H16" s="7">
        <f t="shared" si="1"/>
        <v>0</v>
      </c>
      <c r="I16" s="7">
        <v>1</v>
      </c>
      <c r="J16" s="7">
        <f t="shared" si="2"/>
        <v>185.71428571428572</v>
      </c>
      <c r="K16" s="7">
        <v>7</v>
      </c>
      <c r="L16" s="7">
        <f t="shared" si="3"/>
        <v>138.46153846153845</v>
      </c>
      <c r="M16" s="7"/>
      <c r="N16" s="7">
        <f t="shared" si="10"/>
        <v>0</v>
      </c>
      <c r="O16" s="7"/>
      <c r="P16" s="7">
        <f t="shared" si="4"/>
        <v>0</v>
      </c>
      <c r="Q16" s="7"/>
      <c r="R16" s="7">
        <f t="shared" si="11"/>
        <v>0</v>
      </c>
      <c r="S16" s="7"/>
      <c r="T16" s="7">
        <f t="shared" si="5"/>
        <v>0</v>
      </c>
      <c r="U16" s="7"/>
      <c r="V16" s="7">
        <f t="shared" si="7"/>
        <v>0</v>
      </c>
      <c r="W16" s="8">
        <f t="shared" si="8"/>
        <v>324.17582417582418</v>
      </c>
      <c r="X16" s="6">
        <f t="shared" si="6"/>
        <v>6</v>
      </c>
    </row>
    <row r="17" spans="1:24" x14ac:dyDescent="0.3">
      <c r="A17" s="5">
        <f t="shared" si="0"/>
        <v>7</v>
      </c>
      <c r="B17" s="14" t="s">
        <v>73</v>
      </c>
      <c r="C17" s="14" t="s">
        <v>14</v>
      </c>
      <c r="D17" s="13" t="s">
        <v>74</v>
      </c>
      <c r="E17" s="7">
        <v>7</v>
      </c>
      <c r="F17" s="7">
        <f t="shared" si="9"/>
        <v>125</v>
      </c>
      <c r="G17" s="7"/>
      <c r="H17" s="7">
        <f t="shared" si="1"/>
        <v>0</v>
      </c>
      <c r="I17" s="7">
        <v>8</v>
      </c>
      <c r="J17" s="7">
        <f t="shared" si="2"/>
        <v>85.714285714285708</v>
      </c>
      <c r="K17" s="7">
        <v>5</v>
      </c>
      <c r="L17" s="7">
        <f t="shared" si="3"/>
        <v>184.61538461538461</v>
      </c>
      <c r="M17" s="7"/>
      <c r="N17" s="7">
        <f t="shared" si="10"/>
        <v>0</v>
      </c>
      <c r="O17" s="7"/>
      <c r="P17" s="7">
        <f t="shared" si="4"/>
        <v>0</v>
      </c>
      <c r="Q17" s="7"/>
      <c r="R17" s="7">
        <f t="shared" si="11"/>
        <v>0</v>
      </c>
      <c r="S17" s="7"/>
      <c r="T17" s="7">
        <f t="shared" si="5"/>
        <v>0</v>
      </c>
      <c r="U17" s="7"/>
      <c r="V17" s="7">
        <f t="shared" si="7"/>
        <v>0</v>
      </c>
      <c r="W17" s="8">
        <f t="shared" si="8"/>
        <v>270.32967032967031</v>
      </c>
      <c r="X17" s="6">
        <f t="shared" si="6"/>
        <v>7</v>
      </c>
    </row>
    <row r="18" spans="1:24" x14ac:dyDescent="0.3">
      <c r="A18" s="5">
        <f t="shared" si="0"/>
        <v>8</v>
      </c>
      <c r="B18" s="6" t="s">
        <v>75</v>
      </c>
      <c r="C18" s="6" t="s">
        <v>76</v>
      </c>
      <c r="D18" s="6" t="s">
        <v>74</v>
      </c>
      <c r="E18" s="6">
        <v>8</v>
      </c>
      <c r="F18" s="7">
        <f t="shared" si="9"/>
        <v>100</v>
      </c>
      <c r="G18" s="6"/>
      <c r="H18" s="7">
        <f t="shared" si="1"/>
        <v>0</v>
      </c>
      <c r="I18" s="6">
        <v>10</v>
      </c>
      <c r="J18" s="7">
        <f t="shared" si="2"/>
        <v>57.142857142857146</v>
      </c>
      <c r="K18" s="6">
        <v>8</v>
      </c>
      <c r="L18" s="7">
        <f t="shared" si="3"/>
        <v>115.38461538461539</v>
      </c>
      <c r="M18" s="6"/>
      <c r="N18" s="7">
        <f t="shared" si="10"/>
        <v>0</v>
      </c>
      <c r="O18" s="6"/>
      <c r="P18" s="7">
        <f t="shared" si="4"/>
        <v>0</v>
      </c>
      <c r="Q18" s="6"/>
      <c r="R18" s="7">
        <f t="shared" si="11"/>
        <v>0</v>
      </c>
      <c r="S18" s="6"/>
      <c r="T18" s="7">
        <f t="shared" si="5"/>
        <v>0</v>
      </c>
      <c r="U18" s="6"/>
      <c r="V18" s="7">
        <f t="shared" si="7"/>
        <v>0</v>
      </c>
      <c r="W18" s="8">
        <f t="shared" si="8"/>
        <v>172.52747252747253</v>
      </c>
      <c r="X18" s="7">
        <f t="shared" si="6"/>
        <v>8</v>
      </c>
    </row>
    <row r="19" spans="1:24" x14ac:dyDescent="0.3">
      <c r="A19" s="5">
        <f t="shared" si="0"/>
        <v>9</v>
      </c>
      <c r="B19" s="6" t="s">
        <v>19</v>
      </c>
      <c r="C19" s="6" t="s">
        <v>14</v>
      </c>
      <c r="D19" s="6" t="s">
        <v>56</v>
      </c>
      <c r="E19" s="7"/>
      <c r="F19" s="7">
        <f t="shared" si="9"/>
        <v>0</v>
      </c>
      <c r="G19" s="7"/>
      <c r="H19" s="7">
        <f t="shared" si="1"/>
        <v>0</v>
      </c>
      <c r="I19" s="7">
        <v>3</v>
      </c>
      <c r="J19" s="7">
        <f t="shared" si="2"/>
        <v>157.14285714285714</v>
      </c>
      <c r="K19" s="7"/>
      <c r="L19" s="7">
        <f t="shared" si="3"/>
        <v>0</v>
      </c>
      <c r="M19" s="7"/>
      <c r="N19" s="7">
        <f t="shared" si="10"/>
        <v>0</v>
      </c>
      <c r="O19" s="7"/>
      <c r="P19" s="7">
        <f t="shared" si="4"/>
        <v>0</v>
      </c>
      <c r="Q19" s="7"/>
      <c r="R19" s="7">
        <f t="shared" si="11"/>
        <v>0</v>
      </c>
      <c r="S19" s="7"/>
      <c r="T19" s="7">
        <f t="shared" si="5"/>
        <v>0</v>
      </c>
      <c r="U19" s="7"/>
      <c r="V19" s="7">
        <f t="shared" si="7"/>
        <v>0</v>
      </c>
      <c r="W19" s="8">
        <f t="shared" si="8"/>
        <v>157.14285714285714</v>
      </c>
      <c r="X19" s="6">
        <f t="shared" si="6"/>
        <v>9</v>
      </c>
    </row>
    <row r="20" spans="1:24" x14ac:dyDescent="0.3">
      <c r="A20" s="5">
        <f t="shared" si="0"/>
        <v>10</v>
      </c>
      <c r="B20" s="6" t="s">
        <v>64</v>
      </c>
      <c r="C20" s="6" t="s">
        <v>65</v>
      </c>
      <c r="D20" s="6" t="s">
        <v>66</v>
      </c>
      <c r="E20" s="7">
        <v>1</v>
      </c>
      <c r="F20" s="7">
        <f t="shared" si="9"/>
        <v>275</v>
      </c>
      <c r="G20" s="7">
        <v>11</v>
      </c>
      <c r="H20" s="7">
        <f t="shared" si="1"/>
        <v>414.0625</v>
      </c>
      <c r="I20" s="7">
        <v>9</v>
      </c>
      <c r="J20" s="7">
        <f t="shared" si="2"/>
        <v>71.428571428571431</v>
      </c>
      <c r="K20" s="7">
        <v>10</v>
      </c>
      <c r="L20" s="7">
        <f t="shared" si="3"/>
        <v>69.230769230769226</v>
      </c>
      <c r="M20" s="7"/>
      <c r="N20" s="7">
        <f t="shared" si="10"/>
        <v>0</v>
      </c>
      <c r="O20" s="7"/>
      <c r="P20" s="7">
        <f t="shared" si="4"/>
        <v>0</v>
      </c>
      <c r="Q20" s="7"/>
      <c r="R20" s="7">
        <f t="shared" si="11"/>
        <v>0</v>
      </c>
      <c r="S20" s="7"/>
      <c r="T20" s="7">
        <f t="shared" si="5"/>
        <v>0</v>
      </c>
      <c r="U20" s="7"/>
      <c r="V20" s="7">
        <f t="shared" si="7"/>
        <v>0</v>
      </c>
      <c r="W20" s="8">
        <f t="shared" si="8"/>
        <v>140.65934065934067</v>
      </c>
      <c r="X20" s="6">
        <f t="shared" si="6"/>
        <v>10</v>
      </c>
    </row>
    <row r="21" spans="1:24" x14ac:dyDescent="0.3">
      <c r="A21" s="5">
        <f t="shared" si="0"/>
        <v>11</v>
      </c>
      <c r="B21" s="6" t="s">
        <v>26</v>
      </c>
      <c r="C21" s="6" t="s">
        <v>72</v>
      </c>
      <c r="D21" s="6" t="s">
        <v>56</v>
      </c>
      <c r="E21" s="6">
        <v>5</v>
      </c>
      <c r="F21" s="7">
        <f t="shared" si="9"/>
        <v>175</v>
      </c>
      <c r="G21" s="6">
        <v>47</v>
      </c>
      <c r="H21" s="7">
        <f t="shared" si="1"/>
        <v>132.8125</v>
      </c>
      <c r="I21" s="6">
        <v>11</v>
      </c>
      <c r="J21" s="7">
        <f t="shared" si="2"/>
        <v>42.857142857142854</v>
      </c>
      <c r="K21" s="6">
        <v>9</v>
      </c>
      <c r="L21" s="7">
        <f t="shared" si="3"/>
        <v>92.307692307692307</v>
      </c>
      <c r="M21" s="6"/>
      <c r="N21" s="7">
        <f t="shared" si="10"/>
        <v>0</v>
      </c>
      <c r="O21" s="6"/>
      <c r="P21" s="7">
        <f t="shared" si="4"/>
        <v>0</v>
      </c>
      <c r="Q21" s="6"/>
      <c r="R21" s="7">
        <f t="shared" si="11"/>
        <v>0</v>
      </c>
      <c r="S21" s="6"/>
      <c r="T21" s="7">
        <f t="shared" si="5"/>
        <v>0</v>
      </c>
      <c r="U21" s="6"/>
      <c r="V21" s="7">
        <f t="shared" si="7"/>
        <v>0</v>
      </c>
      <c r="W21" s="8">
        <f t="shared" si="8"/>
        <v>135.16483516483515</v>
      </c>
      <c r="X21" s="6">
        <f t="shared" si="6"/>
        <v>11</v>
      </c>
    </row>
    <row r="22" spans="1:24" x14ac:dyDescent="0.3">
      <c r="A22" s="5">
        <f t="shared" si="0"/>
        <v>12</v>
      </c>
      <c r="B22" s="6" t="s">
        <v>28</v>
      </c>
      <c r="C22" s="6" t="s">
        <v>23</v>
      </c>
      <c r="D22" s="6" t="s">
        <v>56</v>
      </c>
      <c r="E22" s="7"/>
      <c r="F22" s="7">
        <f t="shared" si="9"/>
        <v>0</v>
      </c>
      <c r="G22" s="6"/>
      <c r="H22" s="7">
        <f t="shared" si="1"/>
        <v>0</v>
      </c>
      <c r="I22" s="6">
        <v>6</v>
      </c>
      <c r="J22" s="7">
        <f t="shared" si="2"/>
        <v>114.28571428571429</v>
      </c>
      <c r="K22" s="6"/>
      <c r="L22" s="7">
        <f t="shared" si="3"/>
        <v>0</v>
      </c>
      <c r="M22" s="6"/>
      <c r="N22" s="7">
        <f t="shared" si="10"/>
        <v>0</v>
      </c>
      <c r="O22" s="6"/>
      <c r="P22" s="7">
        <f t="shared" si="4"/>
        <v>0</v>
      </c>
      <c r="Q22" s="6"/>
      <c r="R22" s="7">
        <f t="shared" si="11"/>
        <v>0</v>
      </c>
      <c r="S22" s="6"/>
      <c r="T22" s="7">
        <f t="shared" si="5"/>
        <v>0</v>
      </c>
      <c r="U22" s="6"/>
      <c r="V22" s="7">
        <f t="shared" si="7"/>
        <v>0</v>
      </c>
      <c r="W22" s="8">
        <f t="shared" si="8"/>
        <v>114.28571428571429</v>
      </c>
      <c r="X22" s="6">
        <f t="shared" si="6"/>
        <v>12</v>
      </c>
    </row>
    <row r="23" spans="1:24" x14ac:dyDescent="0.3">
      <c r="A23" s="5">
        <f t="shared" ref="A23:A38" si="12">X23</f>
        <v>13</v>
      </c>
      <c r="B23" s="6" t="s">
        <v>29</v>
      </c>
      <c r="C23" s="6" t="s">
        <v>24</v>
      </c>
      <c r="D23" s="6" t="s">
        <v>74</v>
      </c>
      <c r="E23" s="6">
        <v>11</v>
      </c>
      <c r="F23" s="7">
        <f t="shared" si="9"/>
        <v>25</v>
      </c>
      <c r="G23" s="6"/>
      <c r="H23" s="7">
        <f t="shared" si="1"/>
        <v>0</v>
      </c>
      <c r="I23" s="6"/>
      <c r="J23" s="7">
        <f t="shared" si="2"/>
        <v>0</v>
      </c>
      <c r="K23" s="6">
        <v>11</v>
      </c>
      <c r="L23" s="7">
        <f t="shared" si="3"/>
        <v>46.153846153846153</v>
      </c>
      <c r="M23" s="6"/>
      <c r="N23" s="7">
        <f t="shared" si="10"/>
        <v>0</v>
      </c>
      <c r="O23" s="6"/>
      <c r="P23" s="7">
        <f t="shared" si="4"/>
        <v>0</v>
      </c>
      <c r="Q23" s="6"/>
      <c r="R23" s="7">
        <f t="shared" si="11"/>
        <v>0</v>
      </c>
      <c r="S23" s="6"/>
      <c r="T23" s="7">
        <f t="shared" si="5"/>
        <v>0</v>
      </c>
      <c r="U23" s="6"/>
      <c r="V23" s="7">
        <f t="shared" si="7"/>
        <v>0</v>
      </c>
      <c r="W23" s="8">
        <f t="shared" si="8"/>
        <v>46.153846153846153</v>
      </c>
      <c r="X23" s="7">
        <f t="shared" si="6"/>
        <v>13</v>
      </c>
    </row>
    <row r="24" spans="1:24" x14ac:dyDescent="0.3">
      <c r="A24" s="5">
        <f t="shared" si="12"/>
        <v>14</v>
      </c>
      <c r="B24" s="6" t="s">
        <v>69</v>
      </c>
      <c r="C24" s="6" t="s">
        <v>70</v>
      </c>
      <c r="D24" s="6" t="s">
        <v>66</v>
      </c>
      <c r="E24" s="7">
        <v>3</v>
      </c>
      <c r="F24" s="7">
        <f t="shared" si="9"/>
        <v>225</v>
      </c>
      <c r="G24" s="7">
        <v>32</v>
      </c>
      <c r="H24" s="7">
        <f t="shared" si="1"/>
        <v>250</v>
      </c>
      <c r="I24" s="7">
        <v>14</v>
      </c>
      <c r="J24" s="7">
        <v>7</v>
      </c>
      <c r="K24" s="7">
        <v>12</v>
      </c>
      <c r="L24" s="7">
        <f t="shared" si="3"/>
        <v>23.076923076923077</v>
      </c>
      <c r="M24" s="7"/>
      <c r="N24" s="7">
        <f t="shared" si="10"/>
        <v>0</v>
      </c>
      <c r="O24" s="7"/>
      <c r="P24" s="7">
        <f t="shared" si="4"/>
        <v>0</v>
      </c>
      <c r="Q24" s="7"/>
      <c r="R24" s="7">
        <f t="shared" si="11"/>
        <v>0</v>
      </c>
      <c r="S24" s="7"/>
      <c r="T24" s="7">
        <f t="shared" si="5"/>
        <v>0</v>
      </c>
      <c r="U24" s="7"/>
      <c r="V24" s="7">
        <f t="shared" si="7"/>
        <v>0</v>
      </c>
      <c r="W24" s="8">
        <f t="shared" si="8"/>
        <v>30.076923076923077</v>
      </c>
      <c r="X24" s="7">
        <f t="shared" si="6"/>
        <v>14</v>
      </c>
    </row>
    <row r="25" spans="1:24" x14ac:dyDescent="0.3">
      <c r="A25" s="5">
        <f t="shared" si="12"/>
        <v>15</v>
      </c>
      <c r="B25" s="6" t="s">
        <v>81</v>
      </c>
      <c r="C25" s="6" t="s">
        <v>54</v>
      </c>
      <c r="D25" s="6" t="s">
        <v>56</v>
      </c>
      <c r="E25" s="7"/>
      <c r="F25" s="7">
        <f t="shared" si="9"/>
        <v>0</v>
      </c>
      <c r="G25" s="7"/>
      <c r="H25" s="7">
        <f t="shared" si="1"/>
        <v>0</v>
      </c>
      <c r="I25" s="7">
        <v>12</v>
      </c>
      <c r="J25" s="7">
        <f t="shared" ref="J25:J38" si="13">IF(I25=0,,($I$9-I25)*$I$7*100/$I$9)</f>
        <v>28.571428571428573</v>
      </c>
      <c r="K25" s="7"/>
      <c r="L25" s="7">
        <f t="shared" si="3"/>
        <v>0</v>
      </c>
      <c r="M25" s="7"/>
      <c r="N25" s="7">
        <f t="shared" si="10"/>
        <v>0</v>
      </c>
      <c r="O25" s="7"/>
      <c r="P25" s="7">
        <f t="shared" si="4"/>
        <v>0</v>
      </c>
      <c r="Q25" s="7"/>
      <c r="R25" s="7">
        <f t="shared" si="11"/>
        <v>0</v>
      </c>
      <c r="S25" s="7"/>
      <c r="T25" s="7">
        <f t="shared" si="5"/>
        <v>0</v>
      </c>
      <c r="U25" s="7"/>
      <c r="V25" s="7">
        <f t="shared" si="7"/>
        <v>0</v>
      </c>
      <c r="W25" s="8">
        <f t="shared" si="8"/>
        <v>28.571428571428573</v>
      </c>
      <c r="X25" s="6">
        <f t="shared" si="6"/>
        <v>15</v>
      </c>
    </row>
    <row r="26" spans="1:24" x14ac:dyDescent="0.3">
      <c r="A26" s="5">
        <f t="shared" si="12"/>
        <v>16</v>
      </c>
      <c r="B26" s="6" t="s">
        <v>67</v>
      </c>
      <c r="C26" s="6" t="s">
        <v>68</v>
      </c>
      <c r="D26" s="6" t="s">
        <v>66</v>
      </c>
      <c r="E26" s="6">
        <v>3</v>
      </c>
      <c r="F26" s="7">
        <f t="shared" si="9"/>
        <v>225</v>
      </c>
      <c r="G26" s="6">
        <v>31</v>
      </c>
      <c r="H26" s="7">
        <f t="shared" si="1"/>
        <v>257.8125</v>
      </c>
      <c r="I26" s="6">
        <v>13</v>
      </c>
      <c r="J26" s="7">
        <f t="shared" si="13"/>
        <v>14.285714285714286</v>
      </c>
      <c r="K26" s="6">
        <v>13</v>
      </c>
      <c r="L26" s="7">
        <v>12</v>
      </c>
      <c r="M26" s="6"/>
      <c r="N26" s="7">
        <v>0</v>
      </c>
      <c r="O26" s="6"/>
      <c r="P26" s="7">
        <f t="shared" si="4"/>
        <v>0</v>
      </c>
      <c r="Q26" s="6"/>
      <c r="R26" s="7">
        <f t="shared" si="11"/>
        <v>0</v>
      </c>
      <c r="S26" s="6"/>
      <c r="T26" s="7">
        <f t="shared" si="5"/>
        <v>0</v>
      </c>
      <c r="U26" s="6"/>
      <c r="V26" s="7">
        <f t="shared" si="7"/>
        <v>0</v>
      </c>
      <c r="W26" s="8">
        <f t="shared" si="8"/>
        <v>26.285714285714285</v>
      </c>
      <c r="X26" s="7">
        <f t="shared" si="6"/>
        <v>16</v>
      </c>
    </row>
    <row r="27" spans="1:24" x14ac:dyDescent="0.3">
      <c r="A27" s="5">
        <f t="shared" si="12"/>
        <v>17</v>
      </c>
      <c r="B27" s="6"/>
      <c r="C27" s="6"/>
      <c r="D27" s="6"/>
      <c r="E27" s="7"/>
      <c r="F27" s="7">
        <f t="shared" si="9"/>
        <v>0</v>
      </c>
      <c r="G27" s="6"/>
      <c r="H27" s="7">
        <f t="shared" si="1"/>
        <v>0</v>
      </c>
      <c r="I27" s="6"/>
      <c r="J27" s="7">
        <f t="shared" si="13"/>
        <v>0</v>
      </c>
      <c r="K27" s="6"/>
      <c r="L27" s="7">
        <f t="shared" ref="L27:L38" si="14">IF(K27=0,,($K$9-K27)*$K$7*100/$K$9)</f>
        <v>0</v>
      </c>
      <c r="M27" s="6"/>
      <c r="N27" s="7">
        <f t="shared" ref="N27:N38" si="15">IF(M27=0,,($K$9-M27)*$K$7*100/$K$9)</f>
        <v>0</v>
      </c>
      <c r="O27" s="6"/>
      <c r="P27" s="7">
        <f t="shared" si="4"/>
        <v>0</v>
      </c>
      <c r="Q27" s="6"/>
      <c r="R27" s="7">
        <f t="shared" si="11"/>
        <v>0</v>
      </c>
      <c r="S27" s="6"/>
      <c r="T27" s="7">
        <f t="shared" si="5"/>
        <v>0</v>
      </c>
      <c r="U27" s="6"/>
      <c r="V27" s="7">
        <f t="shared" si="7"/>
        <v>0</v>
      </c>
      <c r="W27" s="8">
        <f t="shared" si="8"/>
        <v>0</v>
      </c>
      <c r="X27" s="6">
        <f t="shared" si="6"/>
        <v>17</v>
      </c>
    </row>
    <row r="28" spans="1:24" x14ac:dyDescent="0.3">
      <c r="A28" s="5">
        <f t="shared" si="12"/>
        <v>18</v>
      </c>
      <c r="B28" s="6"/>
      <c r="C28" s="6"/>
      <c r="D28" s="6"/>
      <c r="E28" s="7"/>
      <c r="F28" s="7">
        <f t="shared" si="9"/>
        <v>0</v>
      </c>
      <c r="G28" s="7"/>
      <c r="H28" s="7">
        <f t="shared" si="1"/>
        <v>0</v>
      </c>
      <c r="I28" s="7"/>
      <c r="J28" s="7">
        <f t="shared" si="13"/>
        <v>0</v>
      </c>
      <c r="K28" s="7"/>
      <c r="L28" s="7">
        <f t="shared" si="14"/>
        <v>0</v>
      </c>
      <c r="M28" s="7"/>
      <c r="N28" s="7">
        <f t="shared" si="15"/>
        <v>0</v>
      </c>
      <c r="O28" s="7"/>
      <c r="P28" s="7">
        <f t="shared" si="4"/>
        <v>0</v>
      </c>
      <c r="Q28" s="7"/>
      <c r="R28" s="7">
        <f t="shared" si="11"/>
        <v>0</v>
      </c>
      <c r="S28" s="7"/>
      <c r="T28" s="7">
        <f t="shared" si="5"/>
        <v>0</v>
      </c>
      <c r="U28" s="7"/>
      <c r="V28" s="7">
        <f t="shared" si="7"/>
        <v>0</v>
      </c>
      <c r="W28" s="8">
        <f t="shared" si="8"/>
        <v>0</v>
      </c>
      <c r="X28" s="7">
        <f t="shared" si="6"/>
        <v>18</v>
      </c>
    </row>
    <row r="29" spans="1:24" x14ac:dyDescent="0.3">
      <c r="A29" s="5">
        <f t="shared" si="12"/>
        <v>19</v>
      </c>
      <c r="B29" s="6"/>
      <c r="C29" s="6"/>
      <c r="D29" s="6"/>
      <c r="E29" s="6"/>
      <c r="F29" s="7">
        <f t="shared" si="9"/>
        <v>0</v>
      </c>
      <c r="G29" s="6"/>
      <c r="H29" s="7">
        <f t="shared" si="1"/>
        <v>0</v>
      </c>
      <c r="I29" s="6"/>
      <c r="J29" s="7">
        <f t="shared" si="13"/>
        <v>0</v>
      </c>
      <c r="K29" s="6"/>
      <c r="L29" s="7">
        <f t="shared" si="14"/>
        <v>0</v>
      </c>
      <c r="M29" s="6"/>
      <c r="N29" s="7">
        <f t="shared" si="15"/>
        <v>0</v>
      </c>
      <c r="O29" s="6"/>
      <c r="P29" s="7">
        <f t="shared" si="4"/>
        <v>0</v>
      </c>
      <c r="Q29" s="6"/>
      <c r="R29" s="7">
        <f t="shared" si="11"/>
        <v>0</v>
      </c>
      <c r="S29" s="6"/>
      <c r="T29" s="7">
        <f t="shared" si="5"/>
        <v>0</v>
      </c>
      <c r="U29" s="6"/>
      <c r="V29" s="7">
        <f t="shared" si="7"/>
        <v>0</v>
      </c>
      <c r="W29" s="8">
        <f t="shared" si="8"/>
        <v>0</v>
      </c>
      <c r="X29" s="6">
        <f t="shared" si="6"/>
        <v>19</v>
      </c>
    </row>
    <row r="30" spans="1:24" x14ac:dyDescent="0.3">
      <c r="A30" s="5">
        <f t="shared" si="12"/>
        <v>20</v>
      </c>
      <c r="B30" s="6"/>
      <c r="C30" s="6"/>
      <c r="D30" s="6"/>
      <c r="E30" s="6"/>
      <c r="F30" s="7">
        <f t="shared" si="9"/>
        <v>0</v>
      </c>
      <c r="G30" s="6"/>
      <c r="H30" s="7">
        <f t="shared" si="1"/>
        <v>0</v>
      </c>
      <c r="I30" s="6"/>
      <c r="J30" s="7">
        <f t="shared" si="13"/>
        <v>0</v>
      </c>
      <c r="K30" s="6"/>
      <c r="L30" s="7">
        <f t="shared" si="14"/>
        <v>0</v>
      </c>
      <c r="M30" s="6"/>
      <c r="N30" s="7">
        <f t="shared" si="15"/>
        <v>0</v>
      </c>
      <c r="O30" s="6"/>
      <c r="P30" s="7">
        <f t="shared" si="4"/>
        <v>0</v>
      </c>
      <c r="Q30" s="6"/>
      <c r="R30" s="7">
        <f t="shared" si="11"/>
        <v>0</v>
      </c>
      <c r="S30" s="6"/>
      <c r="T30" s="7">
        <f t="shared" si="5"/>
        <v>0</v>
      </c>
      <c r="U30" s="6"/>
      <c r="V30" s="7">
        <f t="shared" si="7"/>
        <v>0</v>
      </c>
      <c r="W30" s="8">
        <f t="shared" si="8"/>
        <v>0</v>
      </c>
      <c r="X30" s="6">
        <f t="shared" si="6"/>
        <v>20</v>
      </c>
    </row>
    <row r="31" spans="1:24" x14ac:dyDescent="0.3">
      <c r="A31" s="5">
        <f t="shared" si="12"/>
        <v>21</v>
      </c>
      <c r="B31" s="6"/>
      <c r="C31" s="6"/>
      <c r="D31" s="6"/>
      <c r="E31" s="6"/>
      <c r="F31" s="7">
        <f t="shared" si="9"/>
        <v>0</v>
      </c>
      <c r="G31" s="6"/>
      <c r="H31" s="7">
        <f t="shared" si="1"/>
        <v>0</v>
      </c>
      <c r="I31" s="6"/>
      <c r="J31" s="7">
        <f t="shared" si="13"/>
        <v>0</v>
      </c>
      <c r="K31" s="6"/>
      <c r="L31" s="7">
        <f t="shared" si="14"/>
        <v>0</v>
      </c>
      <c r="M31" s="6"/>
      <c r="N31" s="7">
        <f t="shared" si="15"/>
        <v>0</v>
      </c>
      <c r="O31" s="6"/>
      <c r="P31" s="7">
        <f t="shared" si="4"/>
        <v>0</v>
      </c>
      <c r="Q31" s="6"/>
      <c r="R31" s="7">
        <f t="shared" si="11"/>
        <v>0</v>
      </c>
      <c r="S31" s="6"/>
      <c r="T31" s="7">
        <f t="shared" si="5"/>
        <v>0</v>
      </c>
      <c r="U31" s="6"/>
      <c r="V31" s="7">
        <f t="shared" si="7"/>
        <v>0</v>
      </c>
      <c r="W31" s="8">
        <f t="shared" si="8"/>
        <v>0</v>
      </c>
      <c r="X31" s="6">
        <f t="shared" si="6"/>
        <v>21</v>
      </c>
    </row>
    <row r="32" spans="1:24" x14ac:dyDescent="0.3">
      <c r="A32" s="5">
        <f t="shared" si="12"/>
        <v>22</v>
      </c>
      <c r="B32" s="6"/>
      <c r="C32" s="6"/>
      <c r="D32" s="6"/>
      <c r="E32" s="7"/>
      <c r="F32" s="7">
        <f t="shared" si="9"/>
        <v>0</v>
      </c>
      <c r="G32" s="6"/>
      <c r="H32" s="7">
        <f t="shared" si="1"/>
        <v>0</v>
      </c>
      <c r="I32" s="6"/>
      <c r="J32" s="7">
        <f t="shared" si="13"/>
        <v>0</v>
      </c>
      <c r="K32" s="6"/>
      <c r="L32" s="7">
        <f t="shared" si="14"/>
        <v>0</v>
      </c>
      <c r="M32" s="6"/>
      <c r="N32" s="7">
        <f t="shared" si="15"/>
        <v>0</v>
      </c>
      <c r="O32" s="6"/>
      <c r="P32" s="7">
        <f t="shared" si="4"/>
        <v>0</v>
      </c>
      <c r="Q32" s="6"/>
      <c r="R32" s="7">
        <f t="shared" si="11"/>
        <v>0</v>
      </c>
      <c r="S32" s="6"/>
      <c r="T32" s="7">
        <f t="shared" si="5"/>
        <v>0</v>
      </c>
      <c r="U32" s="6"/>
      <c r="V32" s="7">
        <f t="shared" si="7"/>
        <v>0</v>
      </c>
      <c r="W32" s="8">
        <f t="shared" si="8"/>
        <v>0</v>
      </c>
      <c r="X32" s="6">
        <f t="shared" si="6"/>
        <v>22</v>
      </c>
    </row>
    <row r="33" spans="1:24" x14ac:dyDescent="0.3">
      <c r="A33" s="5">
        <f t="shared" si="12"/>
        <v>23</v>
      </c>
      <c r="B33" s="6"/>
      <c r="C33" s="6"/>
      <c r="D33" s="6"/>
      <c r="E33" s="6"/>
      <c r="F33" s="7">
        <f t="shared" si="9"/>
        <v>0</v>
      </c>
      <c r="G33" s="6"/>
      <c r="H33" s="7">
        <f t="shared" si="1"/>
        <v>0</v>
      </c>
      <c r="I33" s="6"/>
      <c r="J33" s="7">
        <f t="shared" si="13"/>
        <v>0</v>
      </c>
      <c r="K33" s="6"/>
      <c r="L33" s="7">
        <f t="shared" si="14"/>
        <v>0</v>
      </c>
      <c r="M33" s="6"/>
      <c r="N33" s="7">
        <f t="shared" si="15"/>
        <v>0</v>
      </c>
      <c r="O33" s="6"/>
      <c r="P33" s="7">
        <f t="shared" si="4"/>
        <v>0</v>
      </c>
      <c r="Q33" s="6"/>
      <c r="R33" s="7">
        <f t="shared" si="11"/>
        <v>0</v>
      </c>
      <c r="S33" s="6"/>
      <c r="T33" s="7">
        <f t="shared" si="5"/>
        <v>0</v>
      </c>
      <c r="U33" s="6"/>
      <c r="V33" s="7">
        <f t="shared" si="7"/>
        <v>0</v>
      </c>
      <c r="W33" s="8">
        <f t="shared" si="8"/>
        <v>0</v>
      </c>
      <c r="X33" s="6">
        <f t="shared" si="6"/>
        <v>23</v>
      </c>
    </row>
    <row r="34" spans="1:24" x14ac:dyDescent="0.3">
      <c r="A34" s="5">
        <f t="shared" si="12"/>
        <v>24</v>
      </c>
      <c r="B34" s="6"/>
      <c r="C34" s="6"/>
      <c r="D34" s="6"/>
      <c r="E34" s="7"/>
      <c r="F34" s="7">
        <f t="shared" si="9"/>
        <v>0</v>
      </c>
      <c r="G34" s="6"/>
      <c r="H34" s="7">
        <f t="shared" si="1"/>
        <v>0</v>
      </c>
      <c r="I34" s="6"/>
      <c r="J34" s="7">
        <f t="shared" si="13"/>
        <v>0</v>
      </c>
      <c r="K34" s="6"/>
      <c r="L34" s="7">
        <f t="shared" si="14"/>
        <v>0</v>
      </c>
      <c r="M34" s="6"/>
      <c r="N34" s="7">
        <f t="shared" si="15"/>
        <v>0</v>
      </c>
      <c r="O34" s="6"/>
      <c r="P34" s="7">
        <f t="shared" si="4"/>
        <v>0</v>
      </c>
      <c r="Q34" s="6"/>
      <c r="R34" s="7">
        <f t="shared" si="11"/>
        <v>0</v>
      </c>
      <c r="S34" s="6"/>
      <c r="T34" s="7">
        <f t="shared" si="5"/>
        <v>0</v>
      </c>
      <c r="U34" s="6"/>
      <c r="V34" s="7">
        <f t="shared" si="7"/>
        <v>0</v>
      </c>
      <c r="W34" s="8">
        <f t="shared" si="8"/>
        <v>0</v>
      </c>
      <c r="X34" s="6">
        <f t="shared" si="6"/>
        <v>24</v>
      </c>
    </row>
    <row r="35" spans="1:24" x14ac:dyDescent="0.3">
      <c r="A35" s="5">
        <f t="shared" si="12"/>
        <v>25</v>
      </c>
      <c r="B35" s="6"/>
      <c r="C35" s="6"/>
      <c r="D35" s="6"/>
      <c r="E35" s="6"/>
      <c r="F35" s="7">
        <f t="shared" si="9"/>
        <v>0</v>
      </c>
      <c r="G35" s="6"/>
      <c r="H35" s="7">
        <f t="shared" si="1"/>
        <v>0</v>
      </c>
      <c r="I35" s="6"/>
      <c r="J35" s="7">
        <f t="shared" si="13"/>
        <v>0</v>
      </c>
      <c r="K35" s="6"/>
      <c r="L35" s="7">
        <f t="shared" si="14"/>
        <v>0</v>
      </c>
      <c r="M35" s="6"/>
      <c r="N35" s="7">
        <f t="shared" si="15"/>
        <v>0</v>
      </c>
      <c r="O35" s="6"/>
      <c r="P35" s="7">
        <f t="shared" si="4"/>
        <v>0</v>
      </c>
      <c r="Q35" s="6"/>
      <c r="R35" s="7">
        <f t="shared" si="11"/>
        <v>0</v>
      </c>
      <c r="S35" s="6"/>
      <c r="T35" s="7">
        <f t="shared" si="5"/>
        <v>0</v>
      </c>
      <c r="U35" s="6"/>
      <c r="V35" s="7">
        <f t="shared" si="7"/>
        <v>0</v>
      </c>
      <c r="W35" s="8">
        <f t="shared" si="8"/>
        <v>0</v>
      </c>
      <c r="X35" s="6">
        <f t="shared" si="6"/>
        <v>25</v>
      </c>
    </row>
    <row r="36" spans="1:24" x14ac:dyDescent="0.3">
      <c r="A36" s="5">
        <f t="shared" si="12"/>
        <v>26</v>
      </c>
      <c r="B36" s="6"/>
      <c r="C36" s="6"/>
      <c r="D36" s="6"/>
      <c r="E36" s="6"/>
      <c r="F36" s="7">
        <f t="shared" si="9"/>
        <v>0</v>
      </c>
      <c r="G36" s="6"/>
      <c r="H36" s="7">
        <f t="shared" si="1"/>
        <v>0</v>
      </c>
      <c r="I36" s="6"/>
      <c r="J36" s="7">
        <f t="shared" si="13"/>
        <v>0</v>
      </c>
      <c r="K36" s="6"/>
      <c r="L36" s="7">
        <f t="shared" si="14"/>
        <v>0</v>
      </c>
      <c r="M36" s="6"/>
      <c r="N36" s="7">
        <f t="shared" si="15"/>
        <v>0</v>
      </c>
      <c r="O36" s="6"/>
      <c r="P36" s="7">
        <f t="shared" si="4"/>
        <v>0</v>
      </c>
      <c r="Q36" s="6"/>
      <c r="R36" s="7">
        <f t="shared" si="11"/>
        <v>0</v>
      </c>
      <c r="S36" s="6"/>
      <c r="T36" s="7">
        <f t="shared" si="5"/>
        <v>0</v>
      </c>
      <c r="U36" s="6"/>
      <c r="V36" s="7">
        <f t="shared" si="7"/>
        <v>0</v>
      </c>
      <c r="W36" s="8">
        <f t="shared" si="8"/>
        <v>0</v>
      </c>
      <c r="X36" s="6">
        <f t="shared" si="6"/>
        <v>26</v>
      </c>
    </row>
    <row r="37" spans="1:24" x14ac:dyDescent="0.3">
      <c r="A37" s="5">
        <f t="shared" si="12"/>
        <v>27</v>
      </c>
      <c r="B37" s="6"/>
      <c r="C37" s="6"/>
      <c r="D37" s="6"/>
      <c r="E37" s="7"/>
      <c r="F37" s="7">
        <f t="shared" si="9"/>
        <v>0</v>
      </c>
      <c r="G37" s="6"/>
      <c r="H37" s="7">
        <f t="shared" si="1"/>
        <v>0</v>
      </c>
      <c r="I37" s="6"/>
      <c r="J37" s="7">
        <f t="shared" si="13"/>
        <v>0</v>
      </c>
      <c r="K37" s="6"/>
      <c r="L37" s="7">
        <f t="shared" si="14"/>
        <v>0</v>
      </c>
      <c r="M37" s="6"/>
      <c r="N37" s="7">
        <f t="shared" si="15"/>
        <v>0</v>
      </c>
      <c r="O37" s="6"/>
      <c r="P37" s="7">
        <f t="shared" si="4"/>
        <v>0</v>
      </c>
      <c r="Q37" s="6"/>
      <c r="R37" s="7">
        <f t="shared" si="11"/>
        <v>0</v>
      </c>
      <c r="S37" s="6"/>
      <c r="T37" s="7">
        <f t="shared" si="5"/>
        <v>0</v>
      </c>
      <c r="U37" s="6"/>
      <c r="V37" s="7">
        <f t="shared" si="7"/>
        <v>0</v>
      </c>
      <c r="W37" s="8">
        <f t="shared" si="8"/>
        <v>0</v>
      </c>
      <c r="X37" s="6">
        <f t="shared" si="6"/>
        <v>27</v>
      </c>
    </row>
    <row r="38" spans="1:24" x14ac:dyDescent="0.3">
      <c r="A38" s="5">
        <f t="shared" si="12"/>
        <v>28</v>
      </c>
      <c r="B38" s="6"/>
      <c r="C38" s="6"/>
      <c r="D38" s="6"/>
      <c r="E38" s="6"/>
      <c r="F38" s="7">
        <f t="shared" si="9"/>
        <v>0</v>
      </c>
      <c r="G38" s="6"/>
      <c r="H38" s="7">
        <f t="shared" si="1"/>
        <v>0</v>
      </c>
      <c r="I38" s="6"/>
      <c r="J38" s="7">
        <f t="shared" si="13"/>
        <v>0</v>
      </c>
      <c r="K38" s="6"/>
      <c r="L38" s="7">
        <f t="shared" si="14"/>
        <v>0</v>
      </c>
      <c r="M38" s="6"/>
      <c r="N38" s="7">
        <f t="shared" si="15"/>
        <v>0</v>
      </c>
      <c r="O38" s="6"/>
      <c r="P38" s="7">
        <f t="shared" si="4"/>
        <v>0</v>
      </c>
      <c r="Q38" s="6"/>
      <c r="R38" s="7">
        <f t="shared" si="11"/>
        <v>0</v>
      </c>
      <c r="S38" s="6"/>
      <c r="T38" s="7">
        <f t="shared" si="5"/>
        <v>0</v>
      </c>
      <c r="U38" s="6"/>
      <c r="V38" s="7">
        <f t="shared" si="7"/>
        <v>0</v>
      </c>
      <c r="W38" s="8">
        <f t="shared" si="8"/>
        <v>0</v>
      </c>
      <c r="X38" s="6">
        <f t="shared" si="6"/>
        <v>28</v>
      </c>
    </row>
    <row r="39" spans="1:24" x14ac:dyDescent="0.3">
      <c r="A39" s="23" t="s">
        <v>12</v>
      </c>
      <c r="B39" s="23"/>
      <c r="C39" s="24"/>
      <c r="E39">
        <f>COUNTA(E11:E38)</f>
        <v>12</v>
      </c>
      <c r="G39">
        <f>COUNTA(G11:G38)</f>
        <v>4</v>
      </c>
      <c r="I39">
        <f>COUNTA(I11:I38)</f>
        <v>14</v>
      </c>
      <c r="K39">
        <f>COUNTA(K11:K38)</f>
        <v>13</v>
      </c>
      <c r="M39">
        <f>COUNTA(M11:M38)</f>
        <v>1</v>
      </c>
      <c r="Q39">
        <f>COUNTA(Q11:Q38)</f>
        <v>1</v>
      </c>
    </row>
    <row r="41" spans="1:24" x14ac:dyDescent="0.3">
      <c r="F41" t="s">
        <v>39</v>
      </c>
    </row>
    <row r="42" spans="1:24" x14ac:dyDescent="0.3">
      <c r="F42" t="s">
        <v>40</v>
      </c>
    </row>
    <row r="43" spans="1:24" x14ac:dyDescent="0.3">
      <c r="F43" t="s">
        <v>41</v>
      </c>
    </row>
    <row r="44" spans="1:24" x14ac:dyDescent="0.3">
      <c r="F44" t="s">
        <v>42</v>
      </c>
    </row>
    <row r="45" spans="1:24" x14ac:dyDescent="0.3">
      <c r="F45" t="s">
        <v>43</v>
      </c>
    </row>
    <row r="46" spans="1:24" x14ac:dyDescent="0.3">
      <c r="F46" t="s">
        <v>44</v>
      </c>
    </row>
    <row r="47" spans="1:24" x14ac:dyDescent="0.3">
      <c r="F47" t="s">
        <v>45</v>
      </c>
    </row>
    <row r="48" spans="1:24" x14ac:dyDescent="0.3">
      <c r="F48" t="s">
        <v>46</v>
      </c>
    </row>
    <row r="49" spans="6:6" x14ac:dyDescent="0.3">
      <c r="F49" t="s">
        <v>47</v>
      </c>
    </row>
    <row r="50" spans="6:6" x14ac:dyDescent="0.3">
      <c r="F50" t="s">
        <v>48</v>
      </c>
    </row>
    <row r="51" spans="6:6" x14ac:dyDescent="0.3">
      <c r="F51" t="s">
        <v>49</v>
      </c>
    </row>
    <row r="52" spans="6:6" x14ac:dyDescent="0.3">
      <c r="F52" t="s">
        <v>50</v>
      </c>
    </row>
  </sheetData>
  <sortState xmlns:xlrd2="http://schemas.microsoft.com/office/spreadsheetml/2017/richdata2" ref="B11:W38">
    <sortCondition descending="1" ref="W11:W38"/>
  </sortState>
  <mergeCells count="40">
    <mergeCell ref="A39:C39"/>
    <mergeCell ref="M9:N9"/>
    <mergeCell ref="I6:J6"/>
    <mergeCell ref="I7:J7"/>
    <mergeCell ref="M6:N6"/>
    <mergeCell ref="M7:N7"/>
    <mergeCell ref="M8:N8"/>
    <mergeCell ref="I8:J8"/>
    <mergeCell ref="I9:J9"/>
    <mergeCell ref="A6:B6"/>
    <mergeCell ref="A1:S1"/>
    <mergeCell ref="E6:F6"/>
    <mergeCell ref="E7:F7"/>
    <mergeCell ref="E8:F8"/>
    <mergeCell ref="E9:F9"/>
    <mergeCell ref="G6:H6"/>
    <mergeCell ref="G7:H7"/>
    <mergeCell ref="G8:H8"/>
    <mergeCell ref="G9:H9"/>
    <mergeCell ref="K6:L6"/>
    <mergeCell ref="K7:L7"/>
    <mergeCell ref="K8:L8"/>
    <mergeCell ref="K9:L9"/>
    <mergeCell ref="A5:B5"/>
    <mergeCell ref="Q6:R6"/>
    <mergeCell ref="Q7:R7"/>
    <mergeCell ref="U6:V6"/>
    <mergeCell ref="U7:V7"/>
    <mergeCell ref="U8:V8"/>
    <mergeCell ref="U9:V9"/>
    <mergeCell ref="O9:P9"/>
    <mergeCell ref="O7:P7"/>
    <mergeCell ref="S6:T6"/>
    <mergeCell ref="S7:T7"/>
    <mergeCell ref="S8:T8"/>
    <mergeCell ref="S9:T9"/>
    <mergeCell ref="Q8:R8"/>
    <mergeCell ref="Q9:R9"/>
    <mergeCell ref="O6:P6"/>
    <mergeCell ref="O8:P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workbookViewId="0">
      <pane xSplit="3" ySplit="10" topLeftCell="D11" activePane="bottomRight" state="frozenSplit"/>
      <selection activeCell="A11" sqref="A11"/>
      <selection pane="topRight" activeCell="A11" sqref="A11"/>
      <selection pane="bottomLeft" activeCell="A11" sqref="A11"/>
      <selection pane="bottomRight" activeCell="O3" sqref="O3"/>
    </sheetView>
  </sheetViews>
  <sheetFormatPr baseColWidth="10" defaultColWidth="11.44140625" defaultRowHeight="14.4" x14ac:dyDescent="0.3"/>
  <cols>
    <col min="1" max="1" width="18.33203125" bestFit="1" customWidth="1"/>
    <col min="2" max="2" width="26.33203125" customWidth="1"/>
    <col min="3" max="3" width="22.109375" customWidth="1"/>
    <col min="4" max="4" width="14.77734375" bestFit="1" customWidth="1"/>
    <col min="5" max="5" width="11.44140625" customWidth="1"/>
    <col min="6" max="6" width="25.44140625" customWidth="1"/>
    <col min="7" max="7" width="11.44140625" customWidth="1"/>
    <col min="8" max="8" width="20" customWidth="1"/>
    <col min="10" max="10" width="18.33203125" bestFit="1" customWidth="1"/>
  </cols>
  <sheetData>
    <row r="1" spans="1:16" ht="31.2" x14ac:dyDescent="0.6">
      <c r="A1" s="21" t="s">
        <v>31</v>
      </c>
      <c r="B1" s="21"/>
      <c r="C1" s="21"/>
      <c r="D1" s="21"/>
      <c r="E1" s="21"/>
      <c r="F1" s="21"/>
      <c r="G1" s="21"/>
      <c r="H1" s="21"/>
      <c r="I1" s="21"/>
    </row>
    <row r="3" spans="1:16" x14ac:dyDescent="0.3">
      <c r="B3" s="2"/>
    </row>
    <row r="4" spans="1:16" x14ac:dyDescent="0.3">
      <c r="B4" s="2"/>
      <c r="C4" s="3"/>
    </row>
    <row r="5" spans="1:16" x14ac:dyDescent="0.3">
      <c r="A5" s="22" t="s">
        <v>100</v>
      </c>
      <c r="B5" s="22"/>
    </row>
    <row r="6" spans="1:16" x14ac:dyDescent="0.3">
      <c r="A6" s="25" t="s">
        <v>101</v>
      </c>
      <c r="B6" s="25"/>
      <c r="D6" s="1" t="s">
        <v>0</v>
      </c>
      <c r="E6" s="17" t="s">
        <v>58</v>
      </c>
      <c r="F6" s="17"/>
      <c r="G6" s="17" t="s">
        <v>59</v>
      </c>
      <c r="H6" s="17"/>
      <c r="I6" s="17" t="s">
        <v>92</v>
      </c>
      <c r="J6" s="17"/>
      <c r="K6" s="17" t="s">
        <v>98</v>
      </c>
      <c r="L6" s="17"/>
      <c r="M6" s="17" t="s">
        <v>102</v>
      </c>
      <c r="N6" s="17"/>
    </row>
    <row r="7" spans="1:16" x14ac:dyDescent="0.3">
      <c r="D7" s="1" t="s">
        <v>10</v>
      </c>
      <c r="E7" s="18">
        <v>2</v>
      </c>
      <c r="F7" s="19"/>
      <c r="G7" s="18">
        <v>3</v>
      </c>
      <c r="H7" s="19"/>
      <c r="I7" s="18">
        <v>2</v>
      </c>
      <c r="J7" s="19"/>
      <c r="K7" s="18">
        <v>2</v>
      </c>
      <c r="L7" s="19"/>
      <c r="M7" s="18">
        <v>6</v>
      </c>
      <c r="N7" s="19"/>
    </row>
    <row r="8" spans="1:16" x14ac:dyDescent="0.3">
      <c r="D8" s="1" t="s">
        <v>1</v>
      </c>
      <c r="E8" s="20">
        <v>45976</v>
      </c>
      <c r="F8" s="20"/>
      <c r="G8" s="20">
        <v>45997</v>
      </c>
      <c r="H8" s="20"/>
      <c r="I8" s="20">
        <v>46032</v>
      </c>
      <c r="J8" s="20"/>
      <c r="K8" s="20">
        <v>46145</v>
      </c>
      <c r="L8" s="20"/>
      <c r="M8" s="20">
        <v>46172</v>
      </c>
      <c r="N8" s="20"/>
    </row>
    <row r="9" spans="1:16" x14ac:dyDescent="0.3">
      <c r="D9" s="1" t="s">
        <v>2</v>
      </c>
      <c r="E9" s="17">
        <v>7</v>
      </c>
      <c r="F9" s="17"/>
      <c r="G9" s="17">
        <v>6</v>
      </c>
      <c r="H9" s="17"/>
      <c r="I9" s="17">
        <v>7</v>
      </c>
      <c r="J9" s="17"/>
      <c r="K9" s="17">
        <v>6</v>
      </c>
      <c r="L9" s="17"/>
      <c r="M9" s="17">
        <v>39</v>
      </c>
      <c r="N9" s="17"/>
    </row>
    <row r="10" spans="1:16" x14ac:dyDescent="0.3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9</v>
      </c>
    </row>
    <row r="11" spans="1:16" x14ac:dyDescent="0.3">
      <c r="A11" s="5">
        <f t="shared" ref="A11:A21" si="0">P11</f>
        <v>1</v>
      </c>
      <c r="B11" s="12" t="s">
        <v>53</v>
      </c>
      <c r="C11" s="12" t="s">
        <v>15</v>
      </c>
      <c r="D11" s="6" t="s">
        <v>56</v>
      </c>
      <c r="E11" s="7">
        <v>1</v>
      </c>
      <c r="F11" s="7">
        <f t="shared" ref="F11:F16" si="1">IF(E11=0,,($E$9-E11)*$E$7*100/$E$9)</f>
        <v>171.42857142857142</v>
      </c>
      <c r="G11" s="6">
        <v>2</v>
      </c>
      <c r="H11" s="7">
        <f>IF(G11=0,,($G$9-G11)*$G$7*100/$G$9)</f>
        <v>200</v>
      </c>
      <c r="I11" s="6">
        <v>2</v>
      </c>
      <c r="J11" s="7">
        <f>IF(I11=0,,($G$9-I11)*$G$7*100/$G$9)</f>
        <v>200</v>
      </c>
      <c r="K11" s="6"/>
      <c r="L11" s="7">
        <f t="shared" ref="L11:L33" si="2">IF(K11=0,,($K$9-K11)*$K$7*100/$K$9)</f>
        <v>0</v>
      </c>
      <c r="M11" s="6">
        <v>3</v>
      </c>
      <c r="N11" s="7">
        <f t="shared" ref="N11:N33" si="3">IF(M11=0,,($M$9-M11)*$M$7*100/$M$9)</f>
        <v>553.84615384615381</v>
      </c>
      <c r="O11" s="8">
        <f t="shared" ref="O11:O33" si="4">SUM(F11+H11+J11+L11+N11)</f>
        <v>1125.2747252747254</v>
      </c>
      <c r="P11" s="6">
        <f t="shared" ref="P11:P30" si="5">ROW(B11)-10</f>
        <v>1</v>
      </c>
    </row>
    <row r="12" spans="1:16" x14ac:dyDescent="0.3">
      <c r="A12" s="5">
        <f t="shared" si="0"/>
        <v>2</v>
      </c>
      <c r="B12" s="16" t="s">
        <v>25</v>
      </c>
      <c r="C12" s="16" t="s">
        <v>21</v>
      </c>
      <c r="D12" s="6" t="s">
        <v>56</v>
      </c>
      <c r="E12" s="7">
        <v>2</v>
      </c>
      <c r="F12" s="7">
        <f t="shared" si="1"/>
        <v>142.85714285714286</v>
      </c>
      <c r="G12" s="6">
        <v>4</v>
      </c>
      <c r="H12" s="7">
        <f>IF(G12=0,,($G$9-G12)*$G$7*100/$G$9)</f>
        <v>100</v>
      </c>
      <c r="I12" s="6"/>
      <c r="J12" s="7">
        <f>IF(I12=0,,($G$9-I12)*$G$7*100/$G$9)</f>
        <v>0</v>
      </c>
      <c r="K12" s="6"/>
      <c r="L12" s="7">
        <f t="shared" si="2"/>
        <v>0</v>
      </c>
      <c r="M12" s="6">
        <v>9</v>
      </c>
      <c r="N12" s="7">
        <f t="shared" si="3"/>
        <v>461.53846153846155</v>
      </c>
      <c r="O12" s="8">
        <f t="shared" si="4"/>
        <v>704.39560439560444</v>
      </c>
      <c r="P12" s="7">
        <f t="shared" si="5"/>
        <v>2</v>
      </c>
    </row>
    <row r="13" spans="1:16" x14ac:dyDescent="0.3">
      <c r="A13" s="5">
        <f t="shared" si="0"/>
        <v>3</v>
      </c>
      <c r="B13" s="12" t="s">
        <v>27</v>
      </c>
      <c r="C13" s="12" t="s">
        <v>13</v>
      </c>
      <c r="D13" s="6" t="s">
        <v>57</v>
      </c>
      <c r="E13" s="7">
        <v>3</v>
      </c>
      <c r="F13" s="7">
        <f t="shared" si="1"/>
        <v>114.28571428571429</v>
      </c>
      <c r="G13" s="7">
        <v>1</v>
      </c>
      <c r="H13" s="7">
        <f>IF(G13=0,,($G$9-G13)*$G$7*100/$G$9)</f>
        <v>250</v>
      </c>
      <c r="I13" s="7">
        <v>4</v>
      </c>
      <c r="J13" s="7">
        <f>IF(I13=0,,($G$9-I13)*$G$7*100/$G$9)</f>
        <v>100</v>
      </c>
      <c r="K13" s="7"/>
      <c r="L13" s="7">
        <f t="shared" si="2"/>
        <v>0</v>
      </c>
      <c r="M13" s="7"/>
      <c r="N13" s="7">
        <f t="shared" si="3"/>
        <v>0</v>
      </c>
      <c r="O13" s="8">
        <f t="shared" si="4"/>
        <v>464.28571428571428</v>
      </c>
      <c r="P13" s="6">
        <f t="shared" si="5"/>
        <v>3</v>
      </c>
    </row>
    <row r="14" spans="1:16" x14ac:dyDescent="0.3">
      <c r="A14" s="5">
        <f t="shared" si="0"/>
        <v>4</v>
      </c>
      <c r="B14" s="12" t="s">
        <v>60</v>
      </c>
      <c r="C14" s="12" t="s">
        <v>61</v>
      </c>
      <c r="D14" s="6" t="s">
        <v>56</v>
      </c>
      <c r="E14" s="6">
        <v>5</v>
      </c>
      <c r="F14" s="7">
        <f t="shared" si="1"/>
        <v>57.142857142857146</v>
      </c>
      <c r="G14" s="6">
        <v>3</v>
      </c>
      <c r="H14" s="7">
        <f>IF(G14=0,,($G$9-G14)*$G$7*100/$G$9)</f>
        <v>150</v>
      </c>
      <c r="I14" s="6"/>
      <c r="J14" s="7">
        <f>IF(I14=0,,($G$9-I14)*$G$7*100/$G$9)</f>
        <v>0</v>
      </c>
      <c r="K14" s="6"/>
      <c r="L14" s="7">
        <f t="shared" si="2"/>
        <v>0</v>
      </c>
      <c r="M14" s="6">
        <v>23</v>
      </c>
      <c r="N14" s="7">
        <f t="shared" si="3"/>
        <v>246.15384615384616</v>
      </c>
      <c r="O14" s="8">
        <f t="shared" si="4"/>
        <v>453.2967032967033</v>
      </c>
      <c r="P14" s="7">
        <f t="shared" si="5"/>
        <v>4</v>
      </c>
    </row>
    <row r="15" spans="1:16" x14ac:dyDescent="0.3">
      <c r="A15" s="5">
        <f t="shared" si="0"/>
        <v>5</v>
      </c>
      <c r="B15" s="15" t="s">
        <v>55</v>
      </c>
      <c r="C15" s="15" t="s">
        <v>34</v>
      </c>
      <c r="D15" s="6" t="s">
        <v>56</v>
      </c>
      <c r="E15" s="7">
        <v>4</v>
      </c>
      <c r="F15" s="7">
        <f t="shared" si="1"/>
        <v>85.714285714285708</v>
      </c>
      <c r="G15" s="7">
        <v>5</v>
      </c>
      <c r="H15" s="7">
        <f>IF(G15=0,,($G$9-G15)*$G$7*100/$G$9)</f>
        <v>50</v>
      </c>
      <c r="I15" s="7"/>
      <c r="J15" s="7">
        <f>IF(I15=0,,($G$9-I15)*$G$7*100/$G$9)</f>
        <v>0</v>
      </c>
      <c r="K15" s="7"/>
      <c r="L15" s="7">
        <f t="shared" si="2"/>
        <v>0</v>
      </c>
      <c r="M15" s="7"/>
      <c r="N15" s="7">
        <f t="shared" si="3"/>
        <v>0</v>
      </c>
      <c r="O15" s="8">
        <f t="shared" si="4"/>
        <v>135.71428571428572</v>
      </c>
      <c r="P15" s="7">
        <f t="shared" si="5"/>
        <v>5</v>
      </c>
    </row>
    <row r="16" spans="1:16" x14ac:dyDescent="0.3">
      <c r="A16" s="5">
        <f t="shared" si="0"/>
        <v>6</v>
      </c>
      <c r="B16" s="6" t="s">
        <v>35</v>
      </c>
      <c r="C16" s="6" t="s">
        <v>33</v>
      </c>
      <c r="D16" s="6" t="s">
        <v>62</v>
      </c>
      <c r="E16" s="7">
        <v>6</v>
      </c>
      <c r="F16" s="7">
        <f t="shared" si="1"/>
        <v>28.571428571428573</v>
      </c>
      <c r="G16" s="7">
        <v>6</v>
      </c>
      <c r="H16" s="7">
        <v>25</v>
      </c>
      <c r="I16" s="7"/>
      <c r="J16" s="7">
        <v>25</v>
      </c>
      <c r="K16" s="7"/>
      <c r="L16" s="7">
        <f t="shared" si="2"/>
        <v>0</v>
      </c>
      <c r="M16" s="7"/>
      <c r="N16" s="7">
        <f t="shared" si="3"/>
        <v>0</v>
      </c>
      <c r="O16" s="8">
        <f t="shared" si="4"/>
        <v>78.571428571428569</v>
      </c>
      <c r="P16" s="7">
        <f t="shared" si="5"/>
        <v>6</v>
      </c>
    </row>
    <row r="17" spans="1:16" x14ac:dyDescent="0.3">
      <c r="A17" s="5">
        <f t="shared" si="0"/>
        <v>7</v>
      </c>
      <c r="B17" s="6" t="s">
        <v>36</v>
      </c>
      <c r="C17" s="6" t="s">
        <v>80</v>
      </c>
      <c r="D17" s="6" t="s">
        <v>56</v>
      </c>
      <c r="E17" s="6">
        <v>7</v>
      </c>
      <c r="F17" s="7">
        <v>15</v>
      </c>
      <c r="G17" s="6"/>
      <c r="H17" s="7">
        <f t="shared" ref="H17:H22" si="6">IF(G17=0,,($G$9-G17)*$G$7*100/$G$9)</f>
        <v>0</v>
      </c>
      <c r="I17" s="6"/>
      <c r="J17" s="7">
        <f t="shared" ref="J17:J22" si="7">IF(I17=0,,($G$9-I17)*$G$7*100/$G$9)</f>
        <v>0</v>
      </c>
      <c r="K17" s="6"/>
      <c r="L17" s="7">
        <f t="shared" si="2"/>
        <v>0</v>
      </c>
      <c r="M17" s="6"/>
      <c r="N17" s="7">
        <f t="shared" si="3"/>
        <v>0</v>
      </c>
      <c r="O17" s="8">
        <f t="shared" si="4"/>
        <v>15</v>
      </c>
      <c r="P17" s="7">
        <f t="shared" si="5"/>
        <v>7</v>
      </c>
    </row>
    <row r="18" spans="1:16" x14ac:dyDescent="0.3">
      <c r="A18" s="5">
        <f t="shared" si="0"/>
        <v>8</v>
      </c>
      <c r="B18" s="6"/>
      <c r="C18" s="6"/>
      <c r="D18" s="6"/>
      <c r="E18" s="7"/>
      <c r="F18" s="7">
        <f t="shared" ref="F18:F29" si="8">IF(E18=0,,($E$9-E18)*$E$7*100/$E$9)</f>
        <v>0</v>
      </c>
      <c r="G18" s="7"/>
      <c r="H18" s="7">
        <f t="shared" si="6"/>
        <v>0</v>
      </c>
      <c r="I18" s="7"/>
      <c r="J18" s="7">
        <f t="shared" si="7"/>
        <v>0</v>
      </c>
      <c r="K18" s="7"/>
      <c r="L18" s="7">
        <f t="shared" si="2"/>
        <v>0</v>
      </c>
      <c r="M18" s="7"/>
      <c r="N18" s="7">
        <f t="shared" si="3"/>
        <v>0</v>
      </c>
      <c r="O18" s="8">
        <f t="shared" si="4"/>
        <v>0</v>
      </c>
      <c r="P18" s="7">
        <f t="shared" si="5"/>
        <v>8</v>
      </c>
    </row>
    <row r="19" spans="1:16" x14ac:dyDescent="0.3">
      <c r="A19" s="5">
        <f t="shared" si="0"/>
        <v>9</v>
      </c>
      <c r="B19" s="6"/>
      <c r="C19" s="6"/>
      <c r="D19" s="6"/>
      <c r="E19" s="7"/>
      <c r="F19" s="7">
        <f t="shared" si="8"/>
        <v>0</v>
      </c>
      <c r="G19" s="7"/>
      <c r="H19" s="7">
        <f t="shared" si="6"/>
        <v>0</v>
      </c>
      <c r="I19" s="7"/>
      <c r="J19" s="7">
        <f t="shared" si="7"/>
        <v>0</v>
      </c>
      <c r="K19" s="7"/>
      <c r="L19" s="7">
        <f t="shared" si="2"/>
        <v>0</v>
      </c>
      <c r="M19" s="7"/>
      <c r="N19" s="7">
        <f t="shared" si="3"/>
        <v>0</v>
      </c>
      <c r="O19" s="8">
        <f t="shared" si="4"/>
        <v>0</v>
      </c>
      <c r="P19" s="7">
        <f t="shared" si="5"/>
        <v>9</v>
      </c>
    </row>
    <row r="20" spans="1:16" x14ac:dyDescent="0.3">
      <c r="A20" s="5">
        <f t="shared" si="0"/>
        <v>10</v>
      </c>
      <c r="B20" s="6"/>
      <c r="C20" s="6"/>
      <c r="D20" s="6"/>
      <c r="E20" s="7"/>
      <c r="F20" s="7">
        <f t="shared" si="8"/>
        <v>0</v>
      </c>
      <c r="G20" s="7"/>
      <c r="H20" s="7">
        <f t="shared" si="6"/>
        <v>0</v>
      </c>
      <c r="I20" s="7"/>
      <c r="J20" s="7">
        <f t="shared" si="7"/>
        <v>0</v>
      </c>
      <c r="K20" s="7"/>
      <c r="L20" s="7">
        <f t="shared" si="2"/>
        <v>0</v>
      </c>
      <c r="M20" s="7"/>
      <c r="N20" s="7">
        <f t="shared" si="3"/>
        <v>0</v>
      </c>
      <c r="O20" s="8">
        <f t="shared" si="4"/>
        <v>0</v>
      </c>
      <c r="P20" s="6">
        <f t="shared" si="5"/>
        <v>10</v>
      </c>
    </row>
    <row r="21" spans="1:16" x14ac:dyDescent="0.3">
      <c r="A21" s="5">
        <f t="shared" si="0"/>
        <v>11</v>
      </c>
      <c r="B21" s="6"/>
      <c r="C21" s="6"/>
      <c r="D21" s="6"/>
      <c r="E21" s="7"/>
      <c r="F21" s="7">
        <f t="shared" si="8"/>
        <v>0</v>
      </c>
      <c r="G21" s="7"/>
      <c r="H21" s="7">
        <f t="shared" si="6"/>
        <v>0</v>
      </c>
      <c r="I21" s="7"/>
      <c r="J21" s="7">
        <f t="shared" si="7"/>
        <v>0</v>
      </c>
      <c r="K21" s="7"/>
      <c r="L21" s="7">
        <f t="shared" si="2"/>
        <v>0</v>
      </c>
      <c r="M21" s="7"/>
      <c r="N21" s="7">
        <f t="shared" si="3"/>
        <v>0</v>
      </c>
      <c r="O21" s="8">
        <f t="shared" si="4"/>
        <v>0</v>
      </c>
      <c r="P21" s="6">
        <f t="shared" si="5"/>
        <v>11</v>
      </c>
    </row>
    <row r="22" spans="1:16" x14ac:dyDescent="0.3">
      <c r="A22" s="5">
        <f t="shared" ref="A22:A30" si="9">P22</f>
        <v>12</v>
      </c>
      <c r="B22" s="6"/>
      <c r="C22" s="6"/>
      <c r="D22" s="6"/>
      <c r="E22" s="7"/>
      <c r="F22" s="7">
        <f t="shared" si="8"/>
        <v>0</v>
      </c>
      <c r="G22" s="7">
        <f>IF(F22=0,,($G$9-F22)*$G$7*100/$G$9)</f>
        <v>0</v>
      </c>
      <c r="H22" s="7">
        <f t="shared" si="6"/>
        <v>0</v>
      </c>
      <c r="I22" s="7">
        <f>IF(H22=0,,($G$9-H22)*$G$7*100/$G$9)</f>
        <v>0</v>
      </c>
      <c r="J22" s="7">
        <f t="shared" si="7"/>
        <v>0</v>
      </c>
      <c r="K22" s="7"/>
      <c r="L22" s="7">
        <f t="shared" si="2"/>
        <v>0</v>
      </c>
      <c r="M22" s="7"/>
      <c r="N22" s="7">
        <f t="shared" si="3"/>
        <v>0</v>
      </c>
      <c r="O22" s="8">
        <f t="shared" si="4"/>
        <v>0</v>
      </c>
      <c r="P22" s="6">
        <f t="shared" si="5"/>
        <v>12</v>
      </c>
    </row>
    <row r="23" spans="1:16" x14ac:dyDescent="0.3">
      <c r="A23" s="5">
        <f t="shared" si="9"/>
        <v>13</v>
      </c>
      <c r="B23" s="6"/>
      <c r="C23" s="6"/>
      <c r="D23" s="6"/>
      <c r="E23" s="6"/>
      <c r="F23" s="7">
        <f t="shared" si="8"/>
        <v>0</v>
      </c>
      <c r="G23" s="6"/>
      <c r="H23" s="7">
        <f t="shared" ref="H23:H29" si="10">IF(G23=0,,($E$9-G23)*$E$7*100/$E$9)</f>
        <v>0</v>
      </c>
      <c r="I23" s="6"/>
      <c r="J23" s="7">
        <f t="shared" ref="J23:J33" si="11">IF(I23=0,,($E$9-I23)*$E$7*100/$E$9)</f>
        <v>0</v>
      </c>
      <c r="K23" s="6"/>
      <c r="L23" s="7">
        <f t="shared" si="2"/>
        <v>0</v>
      </c>
      <c r="M23" s="6"/>
      <c r="N23" s="7">
        <f t="shared" si="3"/>
        <v>0</v>
      </c>
      <c r="O23" s="8">
        <f t="shared" si="4"/>
        <v>0</v>
      </c>
      <c r="P23" s="6">
        <f t="shared" si="5"/>
        <v>13</v>
      </c>
    </row>
    <row r="24" spans="1:16" x14ac:dyDescent="0.3">
      <c r="A24" s="5">
        <f t="shared" si="9"/>
        <v>14</v>
      </c>
      <c r="B24" s="6"/>
      <c r="C24" s="6"/>
      <c r="D24" s="6"/>
      <c r="E24" s="6"/>
      <c r="F24" s="7">
        <f t="shared" si="8"/>
        <v>0</v>
      </c>
      <c r="G24" s="6"/>
      <c r="H24" s="7">
        <f t="shared" si="10"/>
        <v>0</v>
      </c>
      <c r="I24" s="6"/>
      <c r="J24" s="7">
        <f t="shared" si="11"/>
        <v>0</v>
      </c>
      <c r="K24" s="6"/>
      <c r="L24" s="7">
        <f t="shared" si="2"/>
        <v>0</v>
      </c>
      <c r="M24" s="6"/>
      <c r="N24" s="7">
        <f t="shared" si="3"/>
        <v>0</v>
      </c>
      <c r="O24" s="8">
        <f t="shared" si="4"/>
        <v>0</v>
      </c>
      <c r="P24" s="6">
        <f t="shared" si="5"/>
        <v>14</v>
      </c>
    </row>
    <row r="25" spans="1:16" x14ac:dyDescent="0.3">
      <c r="A25" s="5">
        <f t="shared" si="9"/>
        <v>15</v>
      </c>
      <c r="B25" s="6"/>
      <c r="C25" s="6"/>
      <c r="D25" s="6"/>
      <c r="E25" s="6"/>
      <c r="F25" s="7">
        <f t="shared" si="8"/>
        <v>0</v>
      </c>
      <c r="G25" s="6"/>
      <c r="H25" s="7">
        <f t="shared" si="10"/>
        <v>0</v>
      </c>
      <c r="I25" s="6"/>
      <c r="J25" s="7">
        <f t="shared" si="11"/>
        <v>0</v>
      </c>
      <c r="K25" s="6"/>
      <c r="L25" s="7">
        <f t="shared" si="2"/>
        <v>0</v>
      </c>
      <c r="M25" s="6"/>
      <c r="N25" s="7">
        <f t="shared" si="3"/>
        <v>0</v>
      </c>
      <c r="O25" s="8">
        <f t="shared" si="4"/>
        <v>0</v>
      </c>
      <c r="P25" s="6">
        <f t="shared" si="5"/>
        <v>15</v>
      </c>
    </row>
    <row r="26" spans="1:16" x14ac:dyDescent="0.3">
      <c r="A26" s="5">
        <f t="shared" si="9"/>
        <v>16</v>
      </c>
      <c r="B26" s="6"/>
      <c r="C26" s="6"/>
      <c r="D26" s="6"/>
      <c r="E26" s="6"/>
      <c r="F26" s="7">
        <f t="shared" si="8"/>
        <v>0</v>
      </c>
      <c r="G26" s="6"/>
      <c r="H26" s="7">
        <f t="shared" si="10"/>
        <v>0</v>
      </c>
      <c r="I26" s="6"/>
      <c r="J26" s="7">
        <f t="shared" si="11"/>
        <v>0</v>
      </c>
      <c r="K26" s="6"/>
      <c r="L26" s="7">
        <f t="shared" si="2"/>
        <v>0</v>
      </c>
      <c r="M26" s="6"/>
      <c r="N26" s="7">
        <f t="shared" si="3"/>
        <v>0</v>
      </c>
      <c r="O26" s="8">
        <f t="shared" si="4"/>
        <v>0</v>
      </c>
      <c r="P26" s="6">
        <f t="shared" si="5"/>
        <v>16</v>
      </c>
    </row>
    <row r="27" spans="1:16" x14ac:dyDescent="0.3">
      <c r="A27" s="5">
        <f t="shared" si="9"/>
        <v>17</v>
      </c>
      <c r="B27" s="6"/>
      <c r="C27" s="6"/>
      <c r="D27" s="6"/>
      <c r="E27" s="6"/>
      <c r="F27" s="7">
        <f t="shared" si="8"/>
        <v>0</v>
      </c>
      <c r="G27" s="6"/>
      <c r="H27" s="7">
        <f t="shared" si="10"/>
        <v>0</v>
      </c>
      <c r="I27" s="6"/>
      <c r="J27" s="7">
        <f t="shared" si="11"/>
        <v>0</v>
      </c>
      <c r="K27" s="6"/>
      <c r="L27" s="7">
        <f t="shared" si="2"/>
        <v>0</v>
      </c>
      <c r="M27" s="6"/>
      <c r="N27" s="7">
        <f t="shared" si="3"/>
        <v>0</v>
      </c>
      <c r="O27" s="8">
        <f t="shared" si="4"/>
        <v>0</v>
      </c>
      <c r="P27" s="6">
        <f t="shared" si="5"/>
        <v>17</v>
      </c>
    </row>
    <row r="28" spans="1:16" x14ac:dyDescent="0.3">
      <c r="A28" s="5">
        <f t="shared" si="9"/>
        <v>18</v>
      </c>
      <c r="B28" s="6"/>
      <c r="C28" s="6"/>
      <c r="D28" s="6"/>
      <c r="E28" s="6"/>
      <c r="F28" s="7">
        <f t="shared" si="8"/>
        <v>0</v>
      </c>
      <c r="G28" s="6"/>
      <c r="H28" s="7">
        <f t="shared" si="10"/>
        <v>0</v>
      </c>
      <c r="I28" s="6"/>
      <c r="J28" s="7">
        <f t="shared" si="11"/>
        <v>0</v>
      </c>
      <c r="K28" s="6"/>
      <c r="L28" s="7">
        <f t="shared" si="2"/>
        <v>0</v>
      </c>
      <c r="M28" s="6"/>
      <c r="N28" s="7">
        <f t="shared" si="3"/>
        <v>0</v>
      </c>
      <c r="O28" s="8">
        <f t="shared" si="4"/>
        <v>0</v>
      </c>
      <c r="P28" s="6">
        <f t="shared" si="5"/>
        <v>18</v>
      </c>
    </row>
    <row r="29" spans="1:16" x14ac:dyDescent="0.3">
      <c r="A29" s="5">
        <f t="shared" si="9"/>
        <v>19</v>
      </c>
      <c r="B29" s="6"/>
      <c r="C29" s="6"/>
      <c r="D29" s="6"/>
      <c r="E29" s="6"/>
      <c r="F29" s="7">
        <f t="shared" si="8"/>
        <v>0</v>
      </c>
      <c r="G29" s="6"/>
      <c r="H29" s="7">
        <f t="shared" si="10"/>
        <v>0</v>
      </c>
      <c r="I29" s="6"/>
      <c r="J29" s="7">
        <f t="shared" si="11"/>
        <v>0</v>
      </c>
      <c r="K29" s="6"/>
      <c r="L29" s="7">
        <f t="shared" si="2"/>
        <v>0</v>
      </c>
      <c r="M29" s="6"/>
      <c r="N29" s="7">
        <f t="shared" si="3"/>
        <v>0</v>
      </c>
      <c r="O29" s="8">
        <f t="shared" si="4"/>
        <v>0</v>
      </c>
      <c r="P29" s="6">
        <f t="shared" si="5"/>
        <v>19</v>
      </c>
    </row>
    <row r="30" spans="1:16" x14ac:dyDescent="0.3">
      <c r="A30" s="5">
        <f t="shared" si="9"/>
        <v>20</v>
      </c>
      <c r="B30" s="6"/>
      <c r="C30" s="6"/>
      <c r="D30" s="6"/>
      <c r="E30" s="6"/>
      <c r="G30" s="7">
        <v>0</v>
      </c>
      <c r="H30" s="7">
        <v>0</v>
      </c>
      <c r="I30" s="6"/>
      <c r="J30" s="7">
        <f t="shared" si="11"/>
        <v>0</v>
      </c>
      <c r="K30" s="6"/>
      <c r="L30" s="7">
        <f t="shared" si="2"/>
        <v>0</v>
      </c>
      <c r="M30" s="6"/>
      <c r="N30" s="7">
        <f t="shared" si="3"/>
        <v>0</v>
      </c>
      <c r="O30" s="8">
        <f t="shared" si="4"/>
        <v>0</v>
      </c>
      <c r="P30" s="6">
        <f t="shared" si="5"/>
        <v>20</v>
      </c>
    </row>
    <row r="31" spans="1:16" x14ac:dyDescent="0.3">
      <c r="A31" s="5">
        <f t="shared" ref="A31:A33" si="12">P31</f>
        <v>0</v>
      </c>
      <c r="B31" s="6"/>
      <c r="C31" s="6"/>
      <c r="D31" s="6"/>
      <c r="E31" s="6"/>
      <c r="F31" s="7">
        <f>IF(E31=0,,($E$9-E31)*$E$7*100/$E$9)</f>
        <v>0</v>
      </c>
      <c r="G31" s="6"/>
      <c r="H31" s="7">
        <f>IF(G31=0,,($E$9-G31)*$E$7*100/$E$9)</f>
        <v>0</v>
      </c>
      <c r="I31" s="6"/>
      <c r="J31" s="7">
        <f t="shared" si="11"/>
        <v>0</v>
      </c>
      <c r="K31" s="6"/>
      <c r="L31" s="7">
        <f t="shared" si="2"/>
        <v>0</v>
      </c>
      <c r="M31" s="6"/>
      <c r="N31" s="7">
        <f t="shared" si="3"/>
        <v>0</v>
      </c>
      <c r="O31" s="8">
        <f t="shared" si="4"/>
        <v>0</v>
      </c>
      <c r="P31" s="6"/>
    </row>
    <row r="32" spans="1:16" x14ac:dyDescent="0.3">
      <c r="A32" s="5">
        <f t="shared" si="12"/>
        <v>0</v>
      </c>
      <c r="B32" s="6"/>
      <c r="C32" s="6"/>
      <c r="D32" s="6"/>
      <c r="E32" s="6"/>
      <c r="F32" s="7">
        <f>IF(E32=0,,($E$9-E32)*$E$7*100/$E$9)</f>
        <v>0</v>
      </c>
      <c r="G32" s="6"/>
      <c r="H32" s="7">
        <f>IF(G32=0,,($E$9-G32)*$E$7*100/$E$9)</f>
        <v>0</v>
      </c>
      <c r="I32" s="6"/>
      <c r="J32" s="7">
        <f t="shared" si="11"/>
        <v>0</v>
      </c>
      <c r="K32" s="6"/>
      <c r="L32" s="7">
        <f t="shared" si="2"/>
        <v>0</v>
      </c>
      <c r="M32" s="6"/>
      <c r="N32" s="7">
        <f t="shared" si="3"/>
        <v>0</v>
      </c>
      <c r="O32" s="8">
        <f t="shared" si="4"/>
        <v>0</v>
      </c>
      <c r="P32" s="6"/>
    </row>
    <row r="33" spans="1:16" x14ac:dyDescent="0.3">
      <c r="A33" s="5">
        <f t="shared" si="12"/>
        <v>0</v>
      </c>
      <c r="B33" s="6"/>
      <c r="C33" s="6"/>
      <c r="D33" s="6"/>
      <c r="E33" s="6"/>
      <c r="F33" s="7">
        <f>IF(E33=0,,($E$9-E33)*$E$7*100/$E$9)</f>
        <v>0</v>
      </c>
      <c r="G33" s="6"/>
      <c r="H33" s="7">
        <f>IF(G33=0,,($E$9-G33)*$E$7*100/$E$9)</f>
        <v>0</v>
      </c>
      <c r="I33" s="6"/>
      <c r="J33" s="7">
        <f t="shared" si="11"/>
        <v>0</v>
      </c>
      <c r="K33" s="6"/>
      <c r="L33" s="7">
        <f t="shared" si="2"/>
        <v>0</v>
      </c>
      <c r="M33" s="6"/>
      <c r="N33" s="7">
        <f t="shared" si="3"/>
        <v>0</v>
      </c>
      <c r="O33" s="8">
        <f t="shared" si="4"/>
        <v>0</v>
      </c>
      <c r="P33" s="6"/>
    </row>
    <row r="34" spans="1:16" x14ac:dyDescent="0.3">
      <c r="A34" s="23" t="s">
        <v>12</v>
      </c>
      <c r="B34" s="23"/>
      <c r="C34" s="24"/>
      <c r="E34">
        <f>COUNTA(E11:E33)</f>
        <v>7</v>
      </c>
      <c r="G34">
        <f>COUNTA(G11:G33)</f>
        <v>8</v>
      </c>
    </row>
    <row r="38" spans="1:16" x14ac:dyDescent="0.3">
      <c r="B38" s="7"/>
    </row>
  </sheetData>
  <sortState xmlns:xlrd2="http://schemas.microsoft.com/office/spreadsheetml/2017/richdata2" ref="B11:O33">
    <sortCondition descending="1" ref="O11:O33"/>
  </sortState>
  <mergeCells count="24">
    <mergeCell ref="A34:C34"/>
    <mergeCell ref="A6:B6"/>
    <mergeCell ref="I9:J9"/>
    <mergeCell ref="A5:B5"/>
    <mergeCell ref="K6:L6"/>
    <mergeCell ref="K7:L7"/>
    <mergeCell ref="K8:L8"/>
    <mergeCell ref="K9:L9"/>
    <mergeCell ref="M6:N6"/>
    <mergeCell ref="M7:N7"/>
    <mergeCell ref="M8:N8"/>
    <mergeCell ref="M9:N9"/>
    <mergeCell ref="A1:I1"/>
    <mergeCell ref="E6:F6"/>
    <mergeCell ref="E7:F7"/>
    <mergeCell ref="E8:F8"/>
    <mergeCell ref="E9:F9"/>
    <mergeCell ref="G6:H6"/>
    <mergeCell ref="G7:H7"/>
    <mergeCell ref="G8:H8"/>
    <mergeCell ref="G9:H9"/>
    <mergeCell ref="I6:J6"/>
    <mergeCell ref="I7:J7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E15" sqref="E15"/>
    </sheetView>
  </sheetViews>
  <sheetFormatPr baseColWidth="10" defaultColWidth="11.44140625" defaultRowHeight="14.4" x14ac:dyDescent="0.3"/>
  <cols>
    <col min="1" max="1" width="18.33203125" bestFit="1" customWidth="1"/>
    <col min="2" max="2" width="19" bestFit="1" customWidth="1"/>
    <col min="4" max="4" width="14.77734375" bestFit="1" customWidth="1"/>
    <col min="5" max="5" width="11.44140625" customWidth="1"/>
    <col min="6" max="6" width="24.33203125" customWidth="1"/>
    <col min="7" max="7" width="11.44140625" customWidth="1"/>
    <col min="8" max="8" width="20" customWidth="1"/>
    <col min="9" max="9" width="11.109375" bestFit="1" customWidth="1"/>
    <col min="10" max="10" width="18.33203125" bestFit="1" customWidth="1"/>
  </cols>
  <sheetData>
    <row r="1" spans="1:10" ht="31.2" x14ac:dyDescent="0.6">
      <c r="A1" s="21" t="s">
        <v>30</v>
      </c>
      <c r="B1" s="21"/>
      <c r="C1" s="21"/>
      <c r="D1" s="21"/>
      <c r="E1" s="21"/>
      <c r="F1" s="21"/>
      <c r="G1" s="9"/>
      <c r="H1" s="9"/>
    </row>
    <row r="3" spans="1:10" x14ac:dyDescent="0.3">
      <c r="B3" s="2"/>
    </row>
    <row r="4" spans="1:10" x14ac:dyDescent="0.3">
      <c r="B4" s="2"/>
      <c r="C4" s="3"/>
    </row>
    <row r="6" spans="1:10" x14ac:dyDescent="0.3">
      <c r="D6" s="1" t="s">
        <v>0</v>
      </c>
      <c r="E6" s="17" t="s">
        <v>82</v>
      </c>
      <c r="F6" s="17"/>
      <c r="G6" s="17"/>
      <c r="H6" s="17"/>
    </row>
    <row r="7" spans="1:10" x14ac:dyDescent="0.3">
      <c r="D7" s="1" t="s">
        <v>10</v>
      </c>
      <c r="E7" s="18">
        <v>2</v>
      </c>
      <c r="F7" s="19"/>
      <c r="G7" s="18"/>
      <c r="H7" s="19"/>
    </row>
    <row r="8" spans="1:10" x14ac:dyDescent="0.3">
      <c r="D8" s="1" t="s">
        <v>1</v>
      </c>
      <c r="E8" s="20">
        <v>45977</v>
      </c>
      <c r="F8" s="20"/>
      <c r="G8" s="20"/>
      <c r="H8" s="20"/>
    </row>
    <row r="9" spans="1:10" x14ac:dyDescent="0.3">
      <c r="D9" s="1" t="s">
        <v>2</v>
      </c>
      <c r="E9" s="17">
        <v>4</v>
      </c>
      <c r="F9" s="17"/>
      <c r="G9" s="17"/>
      <c r="H9" s="17"/>
    </row>
    <row r="10" spans="1:10" x14ac:dyDescent="0.3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8</v>
      </c>
      <c r="J10" s="1" t="s">
        <v>9</v>
      </c>
    </row>
    <row r="11" spans="1:10" x14ac:dyDescent="0.3">
      <c r="A11" s="5">
        <f>J11</f>
        <v>1</v>
      </c>
      <c r="B11" s="6" t="s">
        <v>83</v>
      </c>
      <c r="C11" s="6" t="s">
        <v>84</v>
      </c>
      <c r="D11" s="6" t="s">
        <v>85</v>
      </c>
      <c r="E11">
        <v>1</v>
      </c>
      <c r="F11" s="7">
        <f t="shared" ref="F11:F18" si="0">IF(E11=0,,($E$9-E11)*$E$7*100/$E$9)</f>
        <v>150</v>
      </c>
      <c r="G11" s="7"/>
      <c r="H11" s="7">
        <f t="shared" ref="H11:H19" si="1">IF(G11=0,,($E$9-G11)*$E$7*100/$E$9)</f>
        <v>0</v>
      </c>
      <c r="I11" s="8">
        <f t="shared" ref="I11:I19" si="2">SUM(F11)</f>
        <v>150</v>
      </c>
      <c r="J11" s="7">
        <f t="shared" ref="J11:J19" si="3">ROW(B11)-10</f>
        <v>1</v>
      </c>
    </row>
    <row r="12" spans="1:10" x14ac:dyDescent="0.3">
      <c r="A12" s="5">
        <f>J12</f>
        <v>2</v>
      </c>
      <c r="B12" s="6" t="s">
        <v>86</v>
      </c>
      <c r="C12" s="6" t="s">
        <v>87</v>
      </c>
      <c r="D12" s="6" t="s">
        <v>85</v>
      </c>
      <c r="E12" s="7">
        <v>2</v>
      </c>
      <c r="F12" s="7">
        <f t="shared" si="0"/>
        <v>100</v>
      </c>
      <c r="G12" s="7"/>
      <c r="H12" s="7">
        <f t="shared" si="1"/>
        <v>0</v>
      </c>
      <c r="I12" s="8">
        <f t="shared" si="2"/>
        <v>100</v>
      </c>
      <c r="J12" s="7">
        <f t="shared" si="3"/>
        <v>2</v>
      </c>
    </row>
    <row r="13" spans="1:10" x14ac:dyDescent="0.3">
      <c r="A13" s="5">
        <f>J13</f>
        <v>3</v>
      </c>
      <c r="B13" s="6" t="s">
        <v>88</v>
      </c>
      <c r="C13" s="6" t="s">
        <v>89</v>
      </c>
      <c r="D13" s="6" t="s">
        <v>85</v>
      </c>
      <c r="E13">
        <v>3</v>
      </c>
      <c r="F13" s="7">
        <f t="shared" si="0"/>
        <v>50</v>
      </c>
      <c r="G13" s="7"/>
      <c r="H13" s="7">
        <f t="shared" si="1"/>
        <v>0</v>
      </c>
      <c r="I13" s="8">
        <f t="shared" si="2"/>
        <v>50</v>
      </c>
      <c r="J13" s="7">
        <f t="shared" si="3"/>
        <v>3</v>
      </c>
    </row>
    <row r="14" spans="1:10" x14ac:dyDescent="0.3">
      <c r="A14" s="5">
        <v>5</v>
      </c>
      <c r="B14" s="6" t="s">
        <v>90</v>
      </c>
      <c r="C14" s="6" t="s">
        <v>91</v>
      </c>
      <c r="D14" s="6" t="s">
        <v>85</v>
      </c>
      <c r="E14" s="6">
        <v>3</v>
      </c>
      <c r="F14" s="7">
        <f t="shared" si="0"/>
        <v>50</v>
      </c>
      <c r="G14" s="7"/>
      <c r="H14" s="7">
        <f t="shared" si="1"/>
        <v>0</v>
      </c>
      <c r="I14" s="8">
        <f t="shared" si="2"/>
        <v>50</v>
      </c>
      <c r="J14" s="7">
        <f t="shared" si="3"/>
        <v>4</v>
      </c>
    </row>
    <row r="15" spans="1:10" x14ac:dyDescent="0.3">
      <c r="A15" s="5">
        <v>6</v>
      </c>
      <c r="B15" s="6"/>
      <c r="C15" s="6"/>
      <c r="D15" s="6"/>
      <c r="E15" s="10"/>
      <c r="F15" s="7">
        <f t="shared" si="0"/>
        <v>0</v>
      </c>
      <c r="G15" s="7"/>
      <c r="H15" s="7">
        <f t="shared" si="1"/>
        <v>0</v>
      </c>
      <c r="I15" s="8">
        <f t="shared" si="2"/>
        <v>0</v>
      </c>
      <c r="J15" s="7">
        <f t="shared" si="3"/>
        <v>5</v>
      </c>
    </row>
    <row r="16" spans="1:10" x14ac:dyDescent="0.3">
      <c r="A16" s="5">
        <f>J16</f>
        <v>6</v>
      </c>
      <c r="B16" s="6"/>
      <c r="C16" s="6"/>
      <c r="D16" s="6"/>
      <c r="E16" s="7"/>
      <c r="F16" s="7">
        <f t="shared" si="0"/>
        <v>0</v>
      </c>
      <c r="G16" s="7"/>
      <c r="H16" s="7">
        <f t="shared" si="1"/>
        <v>0</v>
      </c>
      <c r="I16" s="8">
        <f t="shared" si="2"/>
        <v>0</v>
      </c>
      <c r="J16" s="7">
        <f t="shared" si="3"/>
        <v>6</v>
      </c>
    </row>
    <row r="17" spans="1:10" x14ac:dyDescent="0.3">
      <c r="A17" s="5">
        <f t="shared" ref="A17:A19" si="4">J17</f>
        <v>7</v>
      </c>
      <c r="B17" s="6"/>
      <c r="C17" s="6"/>
      <c r="D17" s="6"/>
      <c r="E17" s="7"/>
      <c r="F17" s="7">
        <f t="shared" si="0"/>
        <v>0</v>
      </c>
      <c r="G17" s="7"/>
      <c r="H17" s="7">
        <f t="shared" si="1"/>
        <v>0</v>
      </c>
      <c r="I17" s="8">
        <f t="shared" si="2"/>
        <v>0</v>
      </c>
      <c r="J17" s="7">
        <f t="shared" si="3"/>
        <v>7</v>
      </c>
    </row>
    <row r="18" spans="1:10" x14ac:dyDescent="0.3">
      <c r="A18" s="5">
        <f t="shared" si="4"/>
        <v>8</v>
      </c>
      <c r="B18" s="6"/>
      <c r="C18" s="6"/>
      <c r="D18" s="6"/>
      <c r="E18" s="6"/>
      <c r="F18" s="7">
        <f t="shared" si="0"/>
        <v>0</v>
      </c>
      <c r="G18" s="6"/>
      <c r="H18" s="7">
        <f t="shared" si="1"/>
        <v>0</v>
      </c>
      <c r="I18" s="8">
        <f t="shared" si="2"/>
        <v>0</v>
      </c>
      <c r="J18" s="6">
        <f t="shared" si="3"/>
        <v>8</v>
      </c>
    </row>
    <row r="19" spans="1:10" x14ac:dyDescent="0.3">
      <c r="A19" s="5">
        <f t="shared" si="4"/>
        <v>9</v>
      </c>
      <c r="B19" s="6"/>
      <c r="C19" s="6"/>
      <c r="D19" s="6"/>
      <c r="E19" s="6"/>
      <c r="F19" s="7"/>
      <c r="G19" s="6"/>
      <c r="H19" s="7">
        <f t="shared" si="1"/>
        <v>0</v>
      </c>
      <c r="I19" s="8">
        <f t="shared" si="2"/>
        <v>0</v>
      </c>
      <c r="J19" s="6">
        <f t="shared" si="3"/>
        <v>9</v>
      </c>
    </row>
    <row r="20" spans="1:10" x14ac:dyDescent="0.3">
      <c r="A20" s="5"/>
      <c r="B20" s="6"/>
      <c r="C20" s="6"/>
      <c r="D20" s="6"/>
      <c r="E20" s="6"/>
      <c r="F20" s="7">
        <f t="shared" ref="F20:F33" si="5">IF(E20=0,,($E$9-E20)*$E$7*100/$E$9)</f>
        <v>0</v>
      </c>
      <c r="G20" s="6"/>
      <c r="H20" s="7">
        <f t="shared" ref="H20:H33" si="6">IF(G20=0,,($E$9-G20)*$E$7*100/$E$9)</f>
        <v>0</v>
      </c>
      <c r="I20" s="8">
        <f t="shared" ref="I20:I33" si="7">SUM(F20)</f>
        <v>0</v>
      </c>
      <c r="J20" s="6"/>
    </row>
    <row r="21" spans="1:10" x14ac:dyDescent="0.3">
      <c r="A21" s="5"/>
      <c r="B21" s="6"/>
      <c r="C21" s="6"/>
      <c r="D21" s="6"/>
      <c r="E21" s="6"/>
      <c r="F21" s="7">
        <f t="shared" si="5"/>
        <v>0</v>
      </c>
      <c r="G21" s="6"/>
      <c r="H21" s="7">
        <f t="shared" si="6"/>
        <v>0</v>
      </c>
      <c r="I21" s="8">
        <f t="shared" si="7"/>
        <v>0</v>
      </c>
      <c r="J21" s="6"/>
    </row>
    <row r="22" spans="1:10" x14ac:dyDescent="0.3">
      <c r="A22" s="5"/>
      <c r="B22" s="6"/>
      <c r="C22" s="6"/>
      <c r="D22" s="6"/>
      <c r="E22" s="6"/>
      <c r="F22" s="7">
        <f t="shared" si="5"/>
        <v>0</v>
      </c>
      <c r="G22" s="6"/>
      <c r="H22" s="7">
        <f t="shared" si="6"/>
        <v>0</v>
      </c>
      <c r="I22" s="8">
        <f t="shared" si="7"/>
        <v>0</v>
      </c>
      <c r="J22" s="6"/>
    </row>
    <row r="23" spans="1:10" x14ac:dyDescent="0.3">
      <c r="A23" s="6"/>
      <c r="B23" s="6"/>
      <c r="C23" s="6"/>
      <c r="D23" s="6"/>
      <c r="E23" s="6"/>
      <c r="F23" s="7">
        <f t="shared" si="5"/>
        <v>0</v>
      </c>
      <c r="G23" s="6"/>
      <c r="H23" s="7">
        <f t="shared" si="6"/>
        <v>0</v>
      </c>
      <c r="I23" s="8">
        <f t="shared" si="7"/>
        <v>0</v>
      </c>
      <c r="J23" s="6"/>
    </row>
    <row r="24" spans="1:10" x14ac:dyDescent="0.3">
      <c r="A24" s="5"/>
      <c r="B24" s="6"/>
      <c r="C24" s="6"/>
      <c r="D24" s="6"/>
      <c r="E24" s="6"/>
      <c r="F24" s="7">
        <f t="shared" si="5"/>
        <v>0</v>
      </c>
      <c r="G24" s="6"/>
      <c r="H24" s="7">
        <f t="shared" si="6"/>
        <v>0</v>
      </c>
      <c r="I24" s="8">
        <f t="shared" si="7"/>
        <v>0</v>
      </c>
      <c r="J24" s="6"/>
    </row>
    <row r="25" spans="1:10" x14ac:dyDescent="0.3">
      <c r="A25" s="5"/>
      <c r="B25" s="6"/>
      <c r="C25" s="6"/>
      <c r="D25" s="6"/>
      <c r="E25" s="6"/>
      <c r="F25" s="7">
        <f t="shared" si="5"/>
        <v>0</v>
      </c>
      <c r="G25" s="6"/>
      <c r="H25" s="7">
        <f t="shared" si="6"/>
        <v>0</v>
      </c>
      <c r="I25" s="8">
        <f t="shared" si="7"/>
        <v>0</v>
      </c>
      <c r="J25" s="6"/>
    </row>
    <row r="26" spans="1:10" x14ac:dyDescent="0.3">
      <c r="A26" s="5"/>
      <c r="B26" s="6"/>
      <c r="C26" s="6"/>
      <c r="D26" s="6"/>
      <c r="E26" s="6"/>
      <c r="F26" s="7">
        <f t="shared" si="5"/>
        <v>0</v>
      </c>
      <c r="G26" s="6"/>
      <c r="H26" s="7">
        <f t="shared" si="6"/>
        <v>0</v>
      </c>
      <c r="I26" s="8">
        <f t="shared" si="7"/>
        <v>0</v>
      </c>
      <c r="J26" s="6"/>
    </row>
    <row r="27" spans="1:10" x14ac:dyDescent="0.3">
      <c r="A27" s="5"/>
      <c r="B27" s="6"/>
      <c r="C27" s="6"/>
      <c r="D27" s="6"/>
      <c r="E27" s="6"/>
      <c r="F27" s="7">
        <f t="shared" si="5"/>
        <v>0</v>
      </c>
      <c r="G27" s="6"/>
      <c r="H27" s="7">
        <f t="shared" si="6"/>
        <v>0</v>
      </c>
      <c r="I27" s="8">
        <f t="shared" si="7"/>
        <v>0</v>
      </c>
      <c r="J27" s="6"/>
    </row>
    <row r="28" spans="1:10" x14ac:dyDescent="0.3">
      <c r="A28" s="5"/>
      <c r="B28" s="6"/>
      <c r="C28" s="6"/>
      <c r="D28" s="6"/>
      <c r="E28" s="6"/>
      <c r="F28" s="7">
        <f t="shared" si="5"/>
        <v>0</v>
      </c>
      <c r="G28" s="6"/>
      <c r="H28" s="7">
        <f t="shared" si="6"/>
        <v>0</v>
      </c>
      <c r="I28" s="8">
        <f t="shared" si="7"/>
        <v>0</v>
      </c>
      <c r="J28" s="6"/>
    </row>
    <row r="29" spans="1:10" x14ac:dyDescent="0.3">
      <c r="A29" s="5"/>
      <c r="B29" s="6"/>
      <c r="C29" s="6"/>
      <c r="D29" s="6"/>
      <c r="E29" s="6"/>
      <c r="F29" s="7">
        <f t="shared" si="5"/>
        <v>0</v>
      </c>
      <c r="G29" s="6"/>
      <c r="H29" s="7">
        <f t="shared" si="6"/>
        <v>0</v>
      </c>
      <c r="I29" s="8">
        <f t="shared" si="7"/>
        <v>0</v>
      </c>
      <c r="J29" s="6"/>
    </row>
    <row r="30" spans="1:10" x14ac:dyDescent="0.3">
      <c r="A30" s="5"/>
      <c r="B30" s="6"/>
      <c r="C30" s="6"/>
      <c r="D30" s="6"/>
      <c r="E30" s="6"/>
      <c r="F30" s="7">
        <f t="shared" si="5"/>
        <v>0</v>
      </c>
      <c r="G30" s="6"/>
      <c r="H30" s="7">
        <f t="shared" si="6"/>
        <v>0</v>
      </c>
      <c r="I30" s="8">
        <f t="shared" si="7"/>
        <v>0</v>
      </c>
      <c r="J30" s="6"/>
    </row>
    <row r="31" spans="1:10" x14ac:dyDescent="0.3">
      <c r="A31" s="5"/>
      <c r="B31" s="6"/>
      <c r="C31" s="6"/>
      <c r="D31" s="6"/>
      <c r="E31" s="6"/>
      <c r="F31" s="7">
        <f t="shared" si="5"/>
        <v>0</v>
      </c>
      <c r="G31" s="6"/>
      <c r="H31" s="7">
        <f t="shared" si="6"/>
        <v>0</v>
      </c>
      <c r="I31" s="8">
        <f t="shared" si="7"/>
        <v>0</v>
      </c>
      <c r="J31" s="6"/>
    </row>
    <row r="32" spans="1:10" x14ac:dyDescent="0.3">
      <c r="A32" s="5"/>
      <c r="B32" s="6"/>
      <c r="C32" s="6"/>
      <c r="D32" s="6"/>
      <c r="E32" s="6"/>
      <c r="F32" s="7">
        <f t="shared" si="5"/>
        <v>0</v>
      </c>
      <c r="G32" s="6"/>
      <c r="H32" s="7">
        <f t="shared" si="6"/>
        <v>0</v>
      </c>
      <c r="I32" s="8">
        <f t="shared" si="7"/>
        <v>0</v>
      </c>
      <c r="J32" s="6"/>
    </row>
    <row r="33" spans="1:10" x14ac:dyDescent="0.3">
      <c r="A33" s="5"/>
      <c r="B33" s="6"/>
      <c r="C33" s="6"/>
      <c r="D33" s="6"/>
      <c r="E33" s="6"/>
      <c r="F33" s="7">
        <f t="shared" si="5"/>
        <v>0</v>
      </c>
      <c r="G33" s="6"/>
      <c r="H33" s="7">
        <f t="shared" si="6"/>
        <v>0</v>
      </c>
      <c r="I33" s="8">
        <f t="shared" si="7"/>
        <v>0</v>
      </c>
      <c r="J33" s="6"/>
    </row>
    <row r="34" spans="1:10" x14ac:dyDescent="0.3">
      <c r="A34" s="23" t="s">
        <v>12</v>
      </c>
      <c r="B34" s="23"/>
      <c r="C34" s="24"/>
      <c r="E34">
        <f>COUNTA(E11:E33)</f>
        <v>4</v>
      </c>
      <c r="G34">
        <f>COUNTA(G11:G33)</f>
        <v>0</v>
      </c>
    </row>
  </sheetData>
  <sortState xmlns:xlrd2="http://schemas.microsoft.com/office/spreadsheetml/2017/richdata2" ref="A11:J19">
    <sortCondition descending="1" ref="I11:I19"/>
  </sortState>
  <mergeCells count="10">
    <mergeCell ref="G6:H6"/>
    <mergeCell ref="G7:H7"/>
    <mergeCell ref="G8:H8"/>
    <mergeCell ref="G9:H9"/>
    <mergeCell ref="A34:C34"/>
    <mergeCell ref="A1:F1"/>
    <mergeCell ref="E6:F6"/>
    <mergeCell ref="E7:F7"/>
    <mergeCell ref="E8:F8"/>
    <mergeCell ref="E9:F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15" sqref="A1:XFD15"/>
    </sheetView>
  </sheetViews>
  <sheetFormatPr baseColWidth="10" defaultColWidth="11.44140625" defaultRowHeight="14.4" x14ac:dyDescent="0.3"/>
  <cols>
    <col min="1" max="1" width="15.33203125" bestFit="1" customWidth="1"/>
  </cols>
  <sheetData/>
  <sortState xmlns:xlrd2="http://schemas.microsoft.com/office/spreadsheetml/2017/richdata2" ref="A4:B16">
    <sortCondition descending="1" ref="B4:B16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17" sqref="F17"/>
    </sheetView>
  </sheetViews>
  <sheetFormatPr baseColWidth="10" defaultColWidth="11.44140625" defaultRowHeight="14.4" x14ac:dyDescent="0.3"/>
  <cols>
    <col min="1" max="1" width="19.109375" bestFit="1" customWidth="1"/>
    <col min="2" max="2" width="18.33203125" bestFit="1" customWidth="1"/>
    <col min="3" max="3" width="18.6640625" bestFit="1" customWidth="1"/>
    <col min="4" max="4" width="17.109375" customWidth="1"/>
    <col min="5" max="5" width="12.77734375" bestFit="1" customWidth="1"/>
    <col min="6" max="6" width="23" bestFit="1" customWidth="1"/>
  </cols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Senior-Veterans</vt:lpstr>
      <vt:lpstr>Cadets</vt:lpstr>
      <vt:lpstr>Benjamins</vt:lpstr>
      <vt:lpstr>Statistiques</vt:lpstr>
      <vt:lpstr>Selection CN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LIGUE ESCRIME BRETAGNE</cp:lastModifiedBy>
  <cp:lastPrinted>2019-05-04T13:51:43Z</cp:lastPrinted>
  <dcterms:created xsi:type="dcterms:W3CDTF">2019-05-02T05:27:41Z</dcterms:created>
  <dcterms:modified xsi:type="dcterms:W3CDTF">2026-06-25T07:45:00Z</dcterms:modified>
</cp:coreProperties>
</file>